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Ex1.xml" ContentType="application/vnd.ms-office.chartex+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5.xml" ContentType="application/vnd.openxmlformats-officedocument.themeOverride+xml"/>
  <Override PartName="/xl/drawings/drawing8.xml" ContentType="application/vnd.openxmlformats-officedocument.drawing+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6.xml" ContentType="application/vnd.openxmlformats-officedocument.themeOverrid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7.xml" ContentType="application/vnd.openxmlformats-officedocument.themeOverrid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8.xml" ContentType="application/vnd.openxmlformats-officedocument.themeOverrid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9.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0.xml" ContentType="application/vnd.openxmlformats-officedocument.themeOverrid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1.xml" ContentType="application/vnd.openxmlformats-officedocument.themeOverride+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2.xml" ContentType="application/vnd.openxmlformats-officedocument.themeOverride+xml"/>
  <Override PartName="/xl/charts/chart15.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3.xml" ContentType="application/vnd.openxmlformats-officedocument.themeOverride+xml"/>
  <Override PartName="/xl/charts/chart16.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4.xml" ContentType="application/vnd.openxmlformats-officedocument.themeOverride+xml"/>
  <Override PartName="/xl/drawings/drawing11.xml" ContentType="application/vnd.openxmlformats-officedocument.drawing+xml"/>
  <Override PartName="/xl/charts/chart17.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5.xml" ContentType="application/vnd.openxmlformats-officedocument.themeOverride+xml"/>
  <Override PartName="/xl/charts/chart18.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6.xml" ContentType="application/vnd.openxmlformats-officedocument.themeOverride+xml"/>
  <Override PartName="/xl/charts/chart19.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7.xml" ContentType="application/vnd.openxmlformats-officedocument.themeOverride+xml"/>
  <Override PartName="/xl/charts/chart20.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charts/chart21.xml" ContentType="application/vnd.openxmlformats-officedocument.drawingml.chart+xml"/>
  <Override PartName="/xl/charts/style22.xml" ContentType="application/vnd.ms-office.chartstyle+xml"/>
  <Override PartName="/xl/charts/colors22.xml" ContentType="application/vnd.ms-office.chartcolorstyle+xml"/>
  <Override PartName="/xl/charts/chart22.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18.xml" ContentType="application/vnd.openxmlformats-officedocument.themeOverride+xml"/>
  <Override PartName="/xl/charts/chart23.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9.xml" ContentType="application/vnd.openxmlformats-officedocument.themeOverride+xml"/>
  <Override PartName="/xl/charts/chart24.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0.xml" ContentType="application/vnd.openxmlformats-officedocument.themeOverride+xml"/>
  <Override PartName="/xl/drawings/drawing13.xml" ContentType="application/vnd.openxmlformats-officedocument.drawing+xml"/>
  <Override PartName="/xl/charts/chartEx2.xml" ContentType="application/vnd.ms-office.chartex+xml"/>
  <Override PartName="/xl/charts/style26.xml" ContentType="application/vnd.ms-office.chartstyle+xml"/>
  <Override PartName="/xl/charts/colors26.xml" ContentType="application/vnd.ms-office.chartcolorstyle+xml"/>
  <Override PartName="/xl/charts/chartEx3.xml" ContentType="application/vnd.ms-office.chartex+xml"/>
  <Override PartName="/xl/charts/style27.xml" ContentType="application/vnd.ms-office.chartstyle+xml"/>
  <Override PartName="/xl/charts/colors27.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25.xml" ContentType="application/vnd.openxmlformats-officedocument.drawingml.chart+xml"/>
  <Override PartName="/xl/charts/style28.xml" ContentType="application/vnd.ms-office.chartstyle+xml"/>
  <Override PartName="/xl/charts/colors28.xml" ContentType="application/vnd.ms-office.chartcolorstyle+xml"/>
  <Override PartName="/xl/charts/chart26.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1.xml" ContentType="application/vnd.openxmlformats-officedocument.themeOverride+xml"/>
  <Override PartName="/xl/charts/chart27.xml" ContentType="application/vnd.openxmlformats-officedocument.drawingml.chart+xml"/>
  <Override PartName="/xl/charts/style30.xml" ContentType="application/vnd.ms-office.chartstyle+xml"/>
  <Override PartName="/xl/charts/colors30.xml" ContentType="application/vnd.ms-office.chartcolorstyle+xml"/>
  <Override PartName="/xl/charts/chart28.xml" ContentType="application/vnd.openxmlformats-officedocument.drawingml.chart+xml"/>
  <Override PartName="/xl/charts/style31.xml" ContentType="application/vnd.ms-office.chartstyle+xml"/>
  <Override PartName="/xl/charts/colors31.xml" ContentType="application/vnd.ms-office.chartcolorstyle+xml"/>
  <Override PartName="/xl/charts/chart29.xml" ContentType="application/vnd.openxmlformats-officedocument.drawingml.chart+xml"/>
  <Override PartName="/xl/charts/style32.xml" ContentType="application/vnd.ms-office.chartstyle+xml"/>
  <Override PartName="/xl/charts/colors32.xml" ContentType="application/vnd.ms-office.chartcolorstyle+xml"/>
  <Override PartName="/xl/charts/chart30.xml" ContentType="application/vnd.openxmlformats-officedocument.drawingml.chart+xml"/>
  <Override PartName="/xl/charts/style33.xml" ContentType="application/vnd.ms-office.chartstyle+xml"/>
  <Override PartName="/xl/charts/colors33.xml" ContentType="application/vnd.ms-office.chartcolorstyle+xml"/>
  <Override PartName="/xl/charts/chart31.xml" ContentType="application/vnd.openxmlformats-officedocument.drawingml.chart+xml"/>
  <Override PartName="/xl/charts/style34.xml" ContentType="application/vnd.ms-office.chartstyle+xml"/>
  <Override PartName="/xl/charts/colors34.xml" ContentType="application/vnd.ms-office.chartcolorstyle+xml"/>
  <Override PartName="/xl/charts/chart32.xml" ContentType="application/vnd.openxmlformats-officedocument.drawingml.chart+xml"/>
  <Override PartName="/xl/charts/style35.xml" ContentType="application/vnd.ms-office.chartstyle+xml"/>
  <Override PartName="/xl/charts/colors35.xml" ContentType="application/vnd.ms-office.chartcolorstyle+xml"/>
  <Override PartName="/xl/charts/chart33.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autoCompressPictures="0"/>
  <mc:AlternateContent xmlns:mc="http://schemas.openxmlformats.org/markup-compatibility/2006">
    <mc:Choice Requires="x15">
      <x15ac:absPath xmlns:x15ac="http://schemas.microsoft.com/office/spreadsheetml/2010/11/ac" url="M:\CORPA\_PRIVADO\INFORME ANUAL\INFORME ANUAL 2022\Master\"/>
    </mc:Choice>
  </mc:AlternateContent>
  <xr:revisionPtr revIDLastSave="0" documentId="13_ncr:1_{649DA2F4-7976-4E0F-9EFB-7BFAE17BA09F}" xr6:coauthVersionLast="47" xr6:coauthVersionMax="47" xr10:uidLastSave="{00000000-0000-0000-0000-000000000000}"/>
  <bookViews>
    <workbookView xWindow="-120" yWindow="-16320" windowWidth="29040" windowHeight="15840" tabRatio="889" firstSheet="1" activeTab="1" xr2:uid="{BE91AD0D-B94F-4AF9-AB23-065D9F92B220}"/>
  </bookViews>
  <sheets>
    <sheet name="Datos" sheetId="1" state="hidden" r:id="rId1"/>
    <sheet name="Cover" sheetId="16" r:id="rId2"/>
    <sheet name="Index" sheetId="57" r:id="rId3"/>
    <sheet name="Main ESG targets" sheetId="18" r:id="rId4"/>
    <sheet name="ENVIRONMENT -&gt;" sheetId="50" r:id="rId5"/>
    <sheet name="Resources" sheetId="23" r:id="rId6"/>
    <sheet name="Climate change" sheetId="22" r:id="rId7"/>
    <sheet name="Biodiversity" sheetId="25" r:id="rId8"/>
    <sheet name="EU Taxonomy" sheetId="38" r:id="rId9"/>
    <sheet name="SOCIAL -&gt;" sheetId="52" r:id="rId10"/>
    <sheet name="Workforce" sheetId="45" r:id="rId11"/>
    <sheet name="Our people" sheetId="3" r:id="rId12"/>
    <sheet name="Value Chain" sheetId="33" r:id="rId13"/>
    <sheet name="Socio-economic contribution" sheetId="41" r:id="rId14"/>
    <sheet name="GOVERNANCE -&gt;" sheetId="55" r:id="rId15"/>
    <sheet name="BoD and Executive Committee" sheetId="42" r:id="rId16"/>
    <sheet name="Executive remuneration" sheetId="36" r:id="rId17"/>
    <sheet name="Business Ethics" sheetId="43" r:id="rId18"/>
    <sheet name="ANNEXES -&gt;" sheetId="49" r:id="rId19"/>
    <sheet name="Sustainability Ratings" sheetId="46" r:id="rId20"/>
    <sheet name="Policies &amp; Certifications" sheetId="47" r:id="rId21"/>
    <sheet name="Disclaimer" sheetId="48" r:id="rId22"/>
  </sheets>
  <definedNames>
    <definedName name="_xlchart.v1.0" hidden="1">'Climate change'!$C$41:$C$52</definedName>
    <definedName name="_xlchart.v1.1" hidden="1">'Climate change'!$F$41:$F$52</definedName>
    <definedName name="_xlchart.v1.2" hidden="1">'Socio-economic contribution'!$C$13:$C$16</definedName>
    <definedName name="_xlchart.v1.3" hidden="1">'Socio-economic contribution'!$D$13:$D$16</definedName>
    <definedName name="_xlchart.v1.4" hidden="1">'Socio-economic contribution'!$C$19:$C$22</definedName>
    <definedName name="_xlchart.v1.5" hidden="1">'Socio-economic contribution'!$D$19:$D$22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45" l="1"/>
  <c r="F9" i="45" s="1"/>
  <c r="E9" i="45"/>
  <c r="D9" i="45"/>
  <c r="O53" i="22"/>
  <c r="K53" i="22"/>
  <c r="G53" i="22"/>
  <c r="O52" i="22"/>
  <c r="K52" i="22"/>
  <c r="G52" i="22"/>
  <c r="O51" i="22"/>
  <c r="K51" i="22"/>
  <c r="G51" i="22"/>
  <c r="O50" i="22"/>
  <c r="K50" i="22"/>
  <c r="G50" i="22"/>
  <c r="O49" i="22"/>
  <c r="K49" i="22"/>
  <c r="G49" i="22"/>
  <c r="O48" i="22"/>
  <c r="K48" i="22"/>
  <c r="G48" i="22"/>
  <c r="O47" i="22"/>
  <c r="K47" i="22"/>
  <c r="G47" i="22"/>
  <c r="O46" i="22"/>
  <c r="K46" i="22"/>
  <c r="G46" i="22"/>
  <c r="O45" i="22"/>
  <c r="K45" i="22"/>
  <c r="G45" i="22"/>
  <c r="O44" i="22"/>
  <c r="K44" i="22"/>
  <c r="G44" i="22"/>
  <c r="O43" i="22"/>
  <c r="K43" i="22"/>
  <c r="G43" i="22"/>
  <c r="O42" i="22"/>
  <c r="K42" i="22"/>
  <c r="G42" i="22"/>
  <c r="O41" i="22"/>
  <c r="K41" i="22"/>
  <c r="G41" i="22"/>
  <c r="F33" i="22"/>
  <c r="F37" i="22" s="1"/>
  <c r="E33" i="22"/>
  <c r="E37" i="22" s="1"/>
  <c r="E66" i="45"/>
  <c r="D37" i="22"/>
  <c r="E48" i="3" l="1"/>
  <c r="D48" i="3"/>
  <c r="D42" i="23"/>
  <c r="B20" i="3" l="1"/>
  <c r="B43" i="41"/>
  <c r="B42" i="45"/>
  <c r="B20" i="45"/>
  <c r="B62" i="38"/>
  <c r="B40" i="38"/>
  <c r="M27" i="25"/>
  <c r="L27" i="25"/>
  <c r="J27" i="25"/>
  <c r="I27" i="25"/>
  <c r="H27" i="25"/>
  <c r="G27" i="25"/>
  <c r="K26" i="25"/>
  <c r="G26" i="25"/>
  <c r="K25" i="25"/>
  <c r="G25" i="25"/>
  <c r="K24" i="25"/>
  <c r="G24" i="25"/>
  <c r="K23" i="25"/>
  <c r="G23" i="25"/>
  <c r="N22" i="25"/>
  <c r="O22" i="25" s="1"/>
  <c r="K22" i="25"/>
  <c r="G22" i="25"/>
  <c r="N21" i="25"/>
  <c r="O21" i="25" s="1"/>
  <c r="K21" i="25"/>
  <c r="G21" i="25"/>
  <c r="N20" i="25"/>
  <c r="O20" i="25" s="1"/>
  <c r="K20" i="25"/>
  <c r="G20" i="25"/>
  <c r="N19" i="25"/>
  <c r="O19" i="25" s="1"/>
  <c r="K19" i="25"/>
  <c r="G19" i="25"/>
  <c r="O18" i="25"/>
  <c r="K18" i="25"/>
  <c r="G18" i="25"/>
  <c r="O17" i="25"/>
  <c r="N17" i="25"/>
  <c r="K17" i="25"/>
  <c r="G17" i="25"/>
  <c r="O16" i="25"/>
  <c r="N16" i="25"/>
  <c r="K16" i="25"/>
  <c r="G16" i="25"/>
  <c r="N15" i="25"/>
  <c r="K15" i="25"/>
  <c r="G15" i="25"/>
  <c r="H13" i="25"/>
  <c r="L13" i="25" s="1"/>
  <c r="D36" i="23"/>
  <c r="N27" i="25" l="1"/>
  <c r="O27" i="25" s="1"/>
  <c r="K27" i="25"/>
  <c r="O15" i="25"/>
  <c r="A24" i="1" l="1"/>
  <c r="A23" i="1"/>
  <c r="A22" i="1"/>
  <c r="A21" i="1"/>
  <c r="A13" i="1"/>
  <c r="A12" i="1"/>
  <c r="A11" i="1"/>
  <c r="A10" i="1"/>
  <c r="C9" i="1"/>
  <c r="C11" i="1" l="1"/>
  <c r="C23" i="1"/>
  <c r="C21" i="1"/>
  <c r="C10" i="1"/>
  <c r="C22" i="1"/>
  <c r="C12" i="1"/>
  <c r="E9" i="1"/>
  <c r="C24" i="1"/>
  <c r="C13" i="1"/>
  <c r="E22" i="1" l="1"/>
  <c r="E11" i="1"/>
  <c r="E24" i="1"/>
  <c r="E21" i="1"/>
  <c r="E10" i="1"/>
  <c r="E23" i="1"/>
  <c r="E12" i="1"/>
  <c r="G9" i="1"/>
  <c r="E13" i="1"/>
  <c r="G23" i="1" l="1"/>
  <c r="G12" i="1"/>
  <c r="G22" i="1"/>
  <c r="G11" i="1"/>
  <c r="I9" i="1"/>
  <c r="G24" i="1"/>
  <c r="G13" i="1"/>
  <c r="G21" i="1"/>
  <c r="G10" i="1"/>
  <c r="I23" i="1" l="1"/>
  <c r="I12" i="1"/>
  <c r="I24" i="1"/>
  <c r="I13" i="1"/>
  <c r="I22" i="1"/>
  <c r="I11" i="1"/>
  <c r="K9" i="1"/>
  <c r="I21" i="1"/>
  <c r="I10" i="1"/>
  <c r="K13" i="1" l="1"/>
  <c r="K24" i="1"/>
  <c r="K23" i="1"/>
  <c r="K12" i="1"/>
  <c r="K21" i="1"/>
  <c r="K10" i="1"/>
  <c r="K22" i="1"/>
  <c r="K11" i="1"/>
</calcChain>
</file>

<file path=xl/sharedStrings.xml><?xml version="1.0" encoding="utf-8"?>
<sst xmlns="http://schemas.openxmlformats.org/spreadsheetml/2006/main" count="1150" uniqueCount="622">
  <si>
    <t>Company Name</t>
  </si>
  <si>
    <t>Cellnex Telecom, S.A. y Sociedades dependientes</t>
  </si>
  <si>
    <t>English</t>
  </si>
  <si>
    <t>Status solapas</t>
  </si>
  <si>
    <t>No actualizado</t>
  </si>
  <si>
    <t>Current period</t>
  </si>
  <si>
    <t>Close previous period</t>
  </si>
  <si>
    <t>Period - 1</t>
  </si>
  <si>
    <t>Period - 2</t>
  </si>
  <si>
    <t>Period - 3</t>
  </si>
  <si>
    <t>Period - 4</t>
  </si>
  <si>
    <t>Actualizado y chequeado saldos año anterior</t>
  </si>
  <si>
    <t>Revisado y definitivo</t>
  </si>
  <si>
    <t>Spanish</t>
  </si>
  <si>
    <t xml:space="preserve">Ejercicio actual </t>
  </si>
  <si>
    <t xml:space="preserve">Cierre ejercicio anterior </t>
  </si>
  <si>
    <t>Ejercicio - 1</t>
  </si>
  <si>
    <t>Ejercicio - 2</t>
  </si>
  <si>
    <t>Ejercicio - 3</t>
  </si>
  <si>
    <t>Ejercicio - 4</t>
  </si>
  <si>
    <t>Scope 1</t>
  </si>
  <si>
    <t>Scope 3</t>
  </si>
  <si>
    <t>Scope 3 Total</t>
  </si>
  <si>
    <t>Resources</t>
  </si>
  <si>
    <t>Biodiversity</t>
  </si>
  <si>
    <t>% of sites in protected areas</t>
  </si>
  <si>
    <t>CAPEX</t>
  </si>
  <si>
    <t>OPEX</t>
  </si>
  <si>
    <t>Headcount</t>
  </si>
  <si>
    <t>Gender distribution</t>
  </si>
  <si>
    <t>Professional classification</t>
  </si>
  <si>
    <t>Employment contract</t>
  </si>
  <si>
    <t>H&amp;S</t>
  </si>
  <si>
    <t>Accident severity rate (SR)</t>
  </si>
  <si>
    <t xml:space="preserve">Number of annual working hours </t>
  </si>
  <si>
    <t>Number of total absence hours</t>
  </si>
  <si>
    <t xml:space="preserve">Cellnex Group employees participating in the ESG annual awareness initiative </t>
  </si>
  <si>
    <t xml:space="preserve">Cellnex Group management team participating in the ESG awareness sessions </t>
  </si>
  <si>
    <t>Value Chain</t>
  </si>
  <si>
    <t>Suppliers</t>
  </si>
  <si>
    <t>Total number of suppliers</t>
  </si>
  <si>
    <t>Critical suppliers homologated considering ESG criteria</t>
  </si>
  <si>
    <t xml:space="preserve">Critical suppliers audited </t>
  </si>
  <si>
    <t>Socio-economic contribution</t>
  </si>
  <si>
    <t>Social contribution</t>
  </si>
  <si>
    <t>Align the CEO’s Remuneration with Cellnex’s expected performance and value creation</t>
  </si>
  <si>
    <t>Business Ethics</t>
  </si>
  <si>
    <t>Communication about anti-corruption policies and procedures</t>
  </si>
  <si>
    <t>Women</t>
  </si>
  <si>
    <t>Men</t>
  </si>
  <si>
    <t>TOTAL</t>
  </si>
  <si>
    <t>-</t>
  </si>
  <si>
    <t>Climate Change</t>
  </si>
  <si>
    <t>Our People</t>
  </si>
  <si>
    <t>Socio-economic Contribution</t>
  </si>
  <si>
    <t>BoD and Executive Committee</t>
  </si>
  <si>
    <t>Executive Remunerations</t>
  </si>
  <si>
    <t>Board of Directors &amp; Excutive Committee</t>
  </si>
  <si>
    <t>Role</t>
  </si>
  <si>
    <t>Category</t>
  </si>
  <si>
    <t>Appointed</t>
  </si>
  <si>
    <t>Gender</t>
  </si>
  <si>
    <t>Committee Membership</t>
  </si>
  <si>
    <t>Bertrand Boudewijn Kan</t>
  </si>
  <si>
    <t>Chairperson</t>
  </si>
  <si>
    <t>Independent</t>
  </si>
  <si>
    <r>
      <t>16/04/2015</t>
    </r>
    <r>
      <rPr>
        <sz val="5"/>
        <color rgb="FF808080"/>
        <rFont val="Roboto"/>
      </rPr>
      <t xml:space="preserve"> (1)</t>
    </r>
  </si>
  <si>
    <t>Male</t>
  </si>
  <si>
    <t>ARMC</t>
  </si>
  <si>
    <t>Anne Bouverot</t>
  </si>
  <si>
    <t>Non-executive director</t>
  </si>
  <si>
    <r>
      <t xml:space="preserve">31/05/2018 </t>
    </r>
    <r>
      <rPr>
        <sz val="5"/>
        <color rgb="FF808080"/>
        <rFont val="Roboto"/>
      </rPr>
      <t>(1)</t>
    </r>
  </si>
  <si>
    <t>Female</t>
  </si>
  <si>
    <t>Kate Holgate</t>
  </si>
  <si>
    <r>
      <t xml:space="preserve">28/07/2021 </t>
    </r>
    <r>
      <rPr>
        <sz val="5"/>
        <color rgb="FF808080"/>
        <rFont val="Roboto"/>
      </rPr>
      <t>(1)</t>
    </r>
  </si>
  <si>
    <t>María Luisa Guijarro</t>
  </si>
  <si>
    <r>
      <t>31/05/2018</t>
    </r>
    <r>
      <rPr>
        <sz val="5"/>
        <color rgb="FF808080"/>
        <rFont val="Roboto"/>
      </rPr>
      <t xml:space="preserve"> (1)</t>
    </r>
  </si>
  <si>
    <t>NRSC</t>
  </si>
  <si>
    <t>Marieta del Rivero</t>
  </si>
  <si>
    <r>
      <t xml:space="preserve">27/04/2017 </t>
    </r>
    <r>
      <rPr>
        <sz val="5"/>
        <color rgb="FF808080"/>
        <rFont val="Roboto"/>
      </rPr>
      <t>(2)</t>
    </r>
  </si>
  <si>
    <t>NRSC (P)</t>
  </si>
  <si>
    <t>Peter Shore</t>
  </si>
  <si>
    <r>
      <t xml:space="preserve">16/04/2015 </t>
    </r>
    <r>
      <rPr>
        <sz val="5"/>
        <color rgb="FF808080"/>
        <rFont val="Roboto"/>
      </rPr>
      <t>(1)</t>
    </r>
  </si>
  <si>
    <t>ARMC (P)</t>
  </si>
  <si>
    <t>Pierre Blayau</t>
  </si>
  <si>
    <t>Christian Coco</t>
  </si>
  <si>
    <t>Proprietary</t>
  </si>
  <si>
    <r>
      <t>02/04/2020</t>
    </r>
    <r>
      <rPr>
        <sz val="7"/>
        <color rgb="FF808080"/>
        <rFont val="Roboto"/>
      </rPr>
      <t xml:space="preserve"> </t>
    </r>
    <r>
      <rPr>
        <sz val="5"/>
        <color rgb="FF808080"/>
        <rFont val="Roboto"/>
      </rPr>
      <t>(2)</t>
    </r>
  </si>
  <si>
    <t>Alexandra Reich</t>
  </si>
  <si>
    <r>
      <t xml:space="preserve">16/12/2020 </t>
    </r>
    <r>
      <rPr>
        <sz val="5"/>
        <color rgb="FF808080"/>
        <rFont val="Roboto"/>
      </rPr>
      <t>(3)</t>
    </r>
  </si>
  <si>
    <t>Tobias Martínez</t>
  </si>
  <si>
    <t>Chief Executive Office</t>
  </si>
  <si>
    <t>Executive</t>
  </si>
  <si>
    <r>
      <t xml:space="preserve">17/11/2014 </t>
    </r>
    <r>
      <rPr>
        <sz val="5"/>
        <color rgb="FF808080"/>
        <rFont val="Roboto"/>
      </rPr>
      <t>(1)</t>
    </r>
  </si>
  <si>
    <t xml:space="preserve">Male </t>
  </si>
  <si>
    <t>Jaime Velázquez</t>
  </si>
  <si>
    <t>Non-executive Secretary</t>
  </si>
  <si>
    <t>Virginia Navarro</t>
  </si>
  <si>
    <t>Non-Directorial Vice-Secretary</t>
  </si>
  <si>
    <t>(1) Re-election 28/04/2022</t>
  </si>
  <si>
    <t>Nominations, Remunerations and Sustainability Committee (NRSC)</t>
  </si>
  <si>
    <t>(2) Re-election 21/07/2020</t>
  </si>
  <si>
    <t>Audit and Risk Management Committee (ARMC)</t>
  </si>
  <si>
    <t>Executive members</t>
  </si>
  <si>
    <t>Alex Mestre</t>
  </si>
  <si>
    <t>Deputy CEO</t>
  </si>
  <si>
    <t>Global Legal M&amp;A &amp; Financing Director</t>
  </si>
  <si>
    <t>Jose Mª Miralles</t>
  </si>
  <si>
    <t>General Counsel - Legal and Regulatory Affairs</t>
  </si>
  <si>
    <t>Antoni Brunet</t>
  </si>
  <si>
    <t>Global Corporate &amp; Public Affairs Director</t>
  </si>
  <si>
    <t>José Manuel aisa</t>
  </si>
  <si>
    <t>Chief Financial Officer</t>
  </si>
  <si>
    <t>Yolanda Menal</t>
  </si>
  <si>
    <t>Global People Director</t>
  </si>
  <si>
    <t>Sergio Tórtola</t>
  </si>
  <si>
    <t>Global Operations Director</t>
  </si>
  <si>
    <t>Òscar Pallarols</t>
  </si>
  <si>
    <t>Global Commercial Director</t>
  </si>
  <si>
    <t>EXECUTIVE COMMITTEE</t>
  </si>
  <si>
    <t>Sustainability ratings</t>
  </si>
  <si>
    <t>Main ESG Targets</t>
  </si>
  <si>
    <t>ENVIRONMENT</t>
  </si>
  <si>
    <t>SOCIAL</t>
  </si>
  <si>
    <t>GOVERNANCE</t>
  </si>
  <si>
    <t>ANNEXES</t>
  </si>
  <si>
    <t>→</t>
  </si>
  <si>
    <t>Total energy consumption by source (MWh)</t>
  </si>
  <si>
    <t>Total</t>
  </si>
  <si>
    <t>Not available</t>
  </si>
  <si>
    <t>Water (supply network)</t>
  </si>
  <si>
    <t>Water (rainwater)</t>
  </si>
  <si>
    <t>Non-hazardous</t>
  </si>
  <si>
    <t>Hazardous</t>
  </si>
  <si>
    <t>Elimination</t>
  </si>
  <si>
    <t>Recovery</t>
  </si>
  <si>
    <t>Scope1</t>
  </si>
  <si>
    <t>3.1. Goods and services purchased</t>
  </si>
  <si>
    <t>3.2. Capital goods</t>
  </si>
  <si>
    <t>3.3 Fuel and energy-related activities</t>
  </si>
  <si>
    <t>3.4. Transport and distribution upstream</t>
  </si>
  <si>
    <t>3.5. Waste generated in operations</t>
  </si>
  <si>
    <t>3.6. Business trips</t>
  </si>
  <si>
    <t>3.7. Displacement of employees</t>
  </si>
  <si>
    <t>3. 8. Leased assets upstream</t>
  </si>
  <si>
    <t>3.13. Leased assets downstream</t>
  </si>
  <si>
    <t>Scope 2</t>
  </si>
  <si>
    <t>Spain</t>
  </si>
  <si>
    <t>Italy</t>
  </si>
  <si>
    <t>France</t>
  </si>
  <si>
    <t>Switzerland</t>
  </si>
  <si>
    <t>Netherlands</t>
  </si>
  <si>
    <t>UK</t>
  </si>
  <si>
    <t>Ireland</t>
  </si>
  <si>
    <t>Portugal</t>
  </si>
  <si>
    <t xml:space="preserve">Austria </t>
  </si>
  <si>
    <t xml:space="preserve">Denmark </t>
  </si>
  <si>
    <t>Sweden</t>
  </si>
  <si>
    <t>Poland</t>
  </si>
  <si>
    <t>Total analyzed sites</t>
  </si>
  <si>
    <t>Not affected</t>
  </si>
  <si>
    <t>Affected</t>
  </si>
  <si>
    <t>Country</t>
  </si>
  <si>
    <t>% of sites in protected 
areas</t>
  </si>
  <si>
    <t>EU Taxonomy</t>
  </si>
  <si>
    <t>Substantial contribution criteria (%)</t>
  </si>
  <si>
    <t>Economic Activities</t>
  </si>
  <si>
    <t>Proportion of turnover/CapEx/OpEx (%)</t>
  </si>
  <si>
    <t>Climate Change Mitigation</t>
  </si>
  <si>
    <t>Climate Change Adaptation</t>
  </si>
  <si>
    <t>Water and Marine Resources</t>
  </si>
  <si>
    <t>Circular Economy</t>
  </si>
  <si>
    <t>Pollution</t>
  </si>
  <si>
    <t>Biodiversity &amp; Ecosystems</t>
  </si>
  <si>
    <t>Minimum safeguards (Yes/No)</t>
  </si>
  <si>
    <t xml:space="preserve">Category (Transitional activity) </t>
  </si>
  <si>
    <t>A. Taxonomy-Elegible Activities</t>
  </si>
  <si>
    <t>A.1 Turnover of enviromentally sustainable activities (Taxonomy-aligned)</t>
  </si>
  <si>
    <t>Installation, maintenance and repair of instruments and devices to measure, regulate and control the energy efficiency of buildings</t>
  </si>
  <si>
    <t>7.5</t>
  </si>
  <si>
    <t>Yes</t>
  </si>
  <si>
    <t>E</t>
  </si>
  <si>
    <t>Data processing, hosting and related activities</t>
  </si>
  <si>
    <t>8.1</t>
  </si>
  <si>
    <t>Data-driven solutions to reduce greenhouse gas emissions</t>
  </si>
  <si>
    <t>8.2</t>
  </si>
  <si>
    <t xml:space="preserve">Radio and television programming and broadcasting activities </t>
  </si>
  <si>
    <t>8.3</t>
  </si>
  <si>
    <t>A.2 Taxonomy-Eligible but not environmentally sustainable activities (not Taxonomy-aligned activities)_x000D_</t>
  </si>
  <si>
    <t>Total (A1+A2)</t>
  </si>
  <si>
    <t>B. Taxonomy-Non-Elegible Activities</t>
  </si>
  <si>
    <t>Total (A+B)</t>
  </si>
  <si>
    <t>A.1. Enviromental &amp; sustainable activities (ajusted to taxonomy)</t>
  </si>
  <si>
    <t>A.1 CapEx of enviromentally sustainable activities (Taxonomy-aligned)</t>
  </si>
  <si>
    <t>Installation, maintenance and repair of energy efficiency equipment</t>
  </si>
  <si>
    <t>7.3</t>
  </si>
  <si>
    <t>Installation, maintenance and repair of renewable energy technologies</t>
  </si>
  <si>
    <t>7.6</t>
  </si>
  <si>
    <t>Radio and television programming and broadcasting activities</t>
  </si>
  <si>
    <t>A.1 OpEx of enviromentally sustainable activities (Taxonomy-aligned)</t>
  </si>
  <si>
    <t>A.2 Taxonomy-Eligible but not environmentally sustainable activities (not Taxonomy-aligned activities)</t>
  </si>
  <si>
    <t>T</t>
  </si>
  <si>
    <t>Full-time equivalent (FTE)</t>
  </si>
  <si>
    <t xml:space="preserve">Age distribution </t>
  </si>
  <si>
    <t>Under 30</t>
  </si>
  <si>
    <t>30 to 45</t>
  </si>
  <si>
    <t>46 to 55</t>
  </si>
  <si>
    <t>Over 55</t>
  </si>
  <si>
    <t>Senior Management</t>
  </si>
  <si>
    <t>Directors</t>
  </si>
  <si>
    <t>Managers</t>
  </si>
  <si>
    <t>Coordinators/ Other professionals</t>
  </si>
  <si>
    <t>Fix</t>
  </si>
  <si>
    <t>Temporary</t>
  </si>
  <si>
    <t>Employment type</t>
  </si>
  <si>
    <t>Full time</t>
  </si>
  <si>
    <t>Part time</t>
  </si>
  <si>
    <t>Country distribution</t>
  </si>
  <si>
    <t>Workforce</t>
  </si>
  <si>
    <t>%</t>
  </si>
  <si>
    <t>No voluntary</t>
  </si>
  <si>
    <t>Voluntary</t>
  </si>
  <si>
    <t>New employee hires</t>
  </si>
  <si>
    <t>Gender diversity</t>
  </si>
  <si>
    <t>Women on the Board</t>
  </si>
  <si>
    <t>Women in senior leadership positions</t>
  </si>
  <si>
    <t>Women in STEM positions</t>
  </si>
  <si>
    <t>Women in management positions</t>
  </si>
  <si>
    <t>Women in management positions in revenue-generating functions</t>
  </si>
  <si>
    <t>Equity &amp; Inclusion</t>
  </si>
  <si>
    <t>Diversity &amp; Inclusion</t>
  </si>
  <si>
    <t>Strategic focus</t>
  </si>
  <si>
    <t>Engagement</t>
  </si>
  <si>
    <t>Well-being</t>
  </si>
  <si>
    <t>Employee Level</t>
  </si>
  <si>
    <t>Average Women Salary</t>
  </si>
  <si>
    <t>Average Men Salary</t>
  </si>
  <si>
    <t>Coordinators / Other professionals (base salary)</t>
  </si>
  <si>
    <t>Coordinators / Other professionals  (base salary + other incentives)</t>
  </si>
  <si>
    <t>Median</t>
  </si>
  <si>
    <t>Average</t>
  </si>
  <si>
    <t>% of Group's workforce</t>
  </si>
  <si>
    <t xml:space="preserve">Women </t>
  </si>
  <si>
    <t>Lost Time Accident Frequency Rate (AFR)</t>
  </si>
  <si>
    <t>Lost Time Injury Frequency Rate (IFR)</t>
  </si>
  <si>
    <t xml:space="preserve">Work Hours &amp; Absenteeism </t>
  </si>
  <si>
    <t>Absenteeism Rate</t>
  </si>
  <si>
    <t>Training hours by Professional classification</t>
  </si>
  <si>
    <t>Senior Management/ Managers</t>
  </si>
  <si>
    <t>ESG</t>
  </si>
  <si>
    <t>Human Rights</t>
  </si>
  <si>
    <t>Cibersecurity</t>
  </si>
  <si>
    <t>Ethics &amp; Anticorruption</t>
  </si>
  <si>
    <t>Enviromental</t>
  </si>
  <si>
    <t>Senior Management (base salary)</t>
  </si>
  <si>
    <t>Senior Management (base salary + other incentives)</t>
  </si>
  <si>
    <t xml:space="preserve">Management level: Directors + Middle Management (base salary) </t>
  </si>
  <si>
    <t xml:space="preserve">Management level: Directors + Middle Management (base salary + other incentives) </t>
  </si>
  <si>
    <t xml:space="preserve">Total number of local suppliers </t>
  </si>
  <si>
    <t>% of local suppliers</t>
  </si>
  <si>
    <t>Customer Satisfaction (CSAT)</t>
  </si>
  <si>
    <t>Response</t>
  </si>
  <si>
    <t>Extremly satisfied</t>
  </si>
  <si>
    <t>Satisfied</t>
  </si>
  <si>
    <t>Neutral</t>
  </si>
  <si>
    <t>Not all satisfied</t>
  </si>
  <si>
    <t>Score</t>
  </si>
  <si>
    <t>Net Promoter Score (NPS)</t>
  </si>
  <si>
    <t>Promoter</t>
  </si>
  <si>
    <t>Passive</t>
  </si>
  <si>
    <t>Detractors</t>
  </si>
  <si>
    <t>Customer Effort Score (CES)</t>
  </si>
  <si>
    <t>High effort</t>
  </si>
  <si>
    <t>Medium effort</t>
  </si>
  <si>
    <t>Low effort</t>
  </si>
  <si>
    <t>No effort</t>
  </si>
  <si>
    <t>Expiry date</t>
  </si>
  <si>
    <t>ISO 9001 Quality Management System</t>
  </si>
  <si>
    <t>ISO 14001 Environmental Management System</t>
  </si>
  <si>
    <t>ISO 45001 Occupational Health &amp; Safety Management System</t>
  </si>
  <si>
    <t>ISO 27001 Information Security Management System</t>
  </si>
  <si>
    <t>ISO 14064 Carbon Footprint</t>
  </si>
  <si>
    <t>ISO 14046 Water Footprint</t>
  </si>
  <si>
    <t>SA 8000 Social Responsability</t>
  </si>
  <si>
    <t>UNI/PdR 125:2022 Gender equality</t>
  </si>
  <si>
    <t>Modelo EASI</t>
  </si>
  <si>
    <t>ISO 50001 Energy</t>
  </si>
  <si>
    <t>ISO 20000-1 Service Management</t>
  </si>
  <si>
    <t>National Security Scheme - Smart Brain</t>
  </si>
  <si>
    <t>Total impact</t>
  </si>
  <si>
    <t>Direct impact</t>
  </si>
  <si>
    <t>Indirect impact</t>
  </si>
  <si>
    <t>Induced impact</t>
  </si>
  <si>
    <t>Key Indicators</t>
  </si>
  <si>
    <t>Number % women</t>
  </si>
  <si>
    <t>Number % independent directors</t>
  </si>
  <si>
    <t>Number % executive directors</t>
  </si>
  <si>
    <t>Number % no executive directors</t>
  </si>
  <si>
    <t>Natiolanlity</t>
  </si>
  <si>
    <t>ESG Knowledge</t>
  </si>
  <si>
    <t>The Netherlands</t>
  </si>
  <si>
    <t>United Kindom</t>
  </si>
  <si>
    <t>Ana García Fau</t>
  </si>
  <si>
    <t>18/07/2022</t>
  </si>
  <si>
    <t>Germany</t>
  </si>
  <si>
    <t>Austria</t>
  </si>
  <si>
    <t>Risk</t>
  </si>
  <si>
    <t>Fixed</t>
  </si>
  <si>
    <t>Fixed Remuneration</t>
  </si>
  <si>
    <t>No Changes</t>
  </si>
  <si>
    <t>Pension Plan</t>
  </si>
  <si>
    <t>25% of Fixed Remuneration</t>
  </si>
  <si>
    <t>Payment in kind</t>
  </si>
  <si>
    <t>Anual Variable Remuneration</t>
  </si>
  <si>
    <t>Opportunity:
• Target: 100% of Fixed Remuneration
• Maximum: 180% of Target</t>
  </si>
  <si>
    <t>Opportunity: No changes</t>
  </si>
  <si>
    <t>2022 metrics:
• Development of the number of points
of presence (Pops)
• Adjusted EBITDA
• Inorganic Growth
• ESG Indicators
• Cellnex Leadership Model</t>
  </si>
  <si>
    <t xml:space="preserve">Long Term Incentive Plan (LTIP) </t>
  </si>
  <si>
    <t>2021-2023</t>
  </si>
  <si>
    <t>2022-2024</t>
  </si>
  <si>
    <t>Opportunity:
• Target: 183% of Fixed Remuneration
• Maximum: 610% of Target (booster)</t>
  </si>
  <si>
    <t>Opportunity:
• Target: No changes
• Maximum: 240% of Target
• Booster: 610% of Target</t>
  </si>
  <si>
    <t>Instruments:
• 40% Shares
• 60% Stock Options</t>
  </si>
  <si>
    <t>Instruments: No changes</t>
  </si>
  <si>
    <t>Objective measuring period:
• 3 years</t>
  </si>
  <si>
    <t>Objective measuring period: No changes</t>
  </si>
  <si>
    <t>Others</t>
  </si>
  <si>
    <t>Shareholding</t>
  </si>
  <si>
    <t>Equivalent to a minimum of 2 years' Fixed Remuneration</t>
  </si>
  <si>
    <t>Annual Variable Remuneration</t>
  </si>
  <si>
    <t>Minimum</t>
  </si>
  <si>
    <t>Target</t>
  </si>
  <si>
    <t>Maximum</t>
  </si>
  <si>
    <t>Strategic Priority</t>
  </si>
  <si>
    <t>Metric</t>
  </si>
  <si>
    <t>Weight</t>
  </si>
  <si>
    <t>% Performance</t>
  </si>
  <si>
    <t>% Payment</t>
  </si>
  <si>
    <t>Organic growth</t>
  </si>
  <si>
    <t>Cash flow generation</t>
  </si>
  <si>
    <t>Free Cash Flow</t>
  </si>
  <si>
    <t>S&amp;P investment grade</t>
  </si>
  <si>
    <t>Net Debt Ratio/ EBITDA</t>
  </si>
  <si>
    <t>Carbon footprint (emissions) reduction vs. 2022 (scope 1+2+3)</t>
  </si>
  <si>
    <t>Female presence in management positions</t>
  </si>
  <si>
    <t>Maximising shareholder
value creation</t>
  </si>
  <si>
    <t>Relative TSR</t>
  </si>
  <si>
    <t xml:space="preserve"> Target year</t>
  </si>
  <si>
    <t>Growing with a long-term sustainable environmental approach</t>
  </si>
  <si>
    <t>2021 / 2025</t>
  </si>
  <si>
    <t>70% / 100%</t>
  </si>
  <si>
    <t>Reduction of the carbon footprint (scope 1, 2 and 3) - Carbon Neutral</t>
  </si>
  <si>
    <t>Social</t>
  </si>
  <si>
    <t>Boosting our talent, being diverse and inclusive</t>
  </si>
  <si>
    <t>2022 / 2025</t>
  </si>
  <si>
    <t>26% / 30%</t>
  </si>
  <si>
    <t>45% / 50%</t>
  </si>
  <si>
    <t>30% / 30%</t>
  </si>
  <si>
    <t>Appointments of international Directors at Cellnex HQ</t>
  </si>
  <si>
    <t>45% / 60%</t>
  </si>
  <si>
    <t>Appointments of international employees at Cellnex HQ</t>
  </si>
  <si>
    <t>20% / 40%</t>
  </si>
  <si>
    <t>33% / 40%</t>
  </si>
  <si>
    <r>
      <t>Employee engagement</t>
    </r>
    <r>
      <rPr>
        <vertAlign val="superscript"/>
        <sz val="8"/>
        <rFont val="Helvetica"/>
        <family val="2"/>
      </rPr>
      <t xml:space="preserve"> </t>
    </r>
  </si>
  <si>
    <t>≥75% / ≥80%</t>
  </si>
  <si>
    <t>Employees responding to the pulse survey</t>
  </si>
  <si>
    <t>≥70%</t>
  </si>
  <si>
    <t>Inclusive leadership positive scores on the employee pulse survey</t>
  </si>
  <si>
    <t>Extending our commitment to the value chain</t>
  </si>
  <si>
    <t>Work in progress</t>
  </si>
  <si>
    <t>Ensuring the awareness of our responsible way of doing</t>
  </si>
  <si>
    <t xml:space="preserve"> from 2021</t>
  </si>
  <si>
    <t xml:space="preserve">Cellnex Group employees attending the ESG annual training </t>
  </si>
  <si>
    <t>Governance</t>
  </si>
  <si>
    <t>Showing what we are, acting with integrity</t>
  </si>
  <si>
    <t>Women directors</t>
  </si>
  <si>
    <t xml:space="preserve">Non-executive directors </t>
  </si>
  <si>
    <t xml:space="preserve">Independent directors </t>
  </si>
  <si>
    <t xml:space="preserve">Directors with ESG capabilities and expertise </t>
  </si>
  <si>
    <t>Nationalities in the Board of  Directors</t>
  </si>
  <si>
    <t>≥5</t>
  </si>
  <si>
    <t>Our company is commited to contributing to society by providing its knowledge nand technology working with charities, financing projects or volunteering. In this sense, Cellnex analyses, measures and manages the impacts the Company garantes in the enviroment where it operates.
Within Cellnex's ESG Master Plan, a line of action has been established regarding “Being a facilitator of social progress” in order to increase Cellnex's social contribution to society by financing or co-financing activities and programmes, and developing a variety of educational, social and cultural projects.
In case of Cellnex in Spain, Save the Children works so that millions of children ahve the opportunity to be what they want to be nowadays and to dream of what they will be tomorrow. The firm contributes to the educational intervention programmes through e-learning support and by providing them with virtual applications. Social and education is important for Cellnex and works in progress on it.</t>
  </si>
  <si>
    <t>POLICY ON THE COMMUNICATION OF FINANCIAL, NON-FINANCIAL AND CORPORATE INFORMATION AND CONTACTS WITH SHAREHOLDERS, INSTITUTIONAL INVESTORS AND PROXY ADVISORS</t>
  </si>
  <si>
    <t>ESG POLICY</t>
  </si>
  <si>
    <t>ENVIRONMENT AND CLIMATE CHANGE POLICY</t>
  </si>
  <si>
    <t>EQUITY, DIVERSITY AND INCLUSION POLICY</t>
  </si>
  <si>
    <t>GLOBAL QUALITY POLICY</t>
  </si>
  <si>
    <t>GLOBAL RISK MANAGEMENT POLICY</t>
  </si>
  <si>
    <t>HUMAN RIGHTS POLICY</t>
  </si>
  <si>
    <t>INFORMATION SECURITY POLICY</t>
  </si>
  <si>
    <t>OCCUPATIONAL HEALTH AND SAFETY POLICY</t>
  </si>
  <si>
    <t>PERSONAL DATA PROTECTION POLICY</t>
  </si>
  <si>
    <t>POLICY ON THE COMPOSITION OF THE BOARD OF DIRECTORSPOLICY ON THE COMPOSITION OF THE BOARD OF DIRECTORS</t>
  </si>
  <si>
    <t>TREASURY STOCK POLICY</t>
  </si>
  <si>
    <t>REMUNERATIONS POLICY OF THE DIRECTORS</t>
  </si>
  <si>
    <t>SHAREHOLDER REMUNERATION POLICY 2023-2024</t>
  </si>
  <si>
    <t>TAX POLICY</t>
  </si>
  <si>
    <t>Disclaimer</t>
  </si>
  <si>
    <t>Board of Directors and Executive Committee</t>
  </si>
  <si>
    <t>Executive Remuneration</t>
  </si>
  <si>
    <t>Reduction of scope 1 and 2 GHG emissions and scope 3 GHG emissions from fuel and energy-related activities (SBT)</t>
  </si>
  <si>
    <t>Reduction of absolute scope 3 GHG emissions from purchased goods and services and capital goods (SBT)</t>
  </si>
  <si>
    <r>
      <rPr>
        <vertAlign val="superscript"/>
        <sz val="8"/>
        <color rgb="FF808080"/>
        <rFont val="Roboto"/>
      </rPr>
      <t xml:space="preserve">1 </t>
    </r>
    <r>
      <rPr>
        <sz val="8"/>
        <color rgb="FF808080"/>
        <rFont val="Roboto"/>
      </rPr>
      <t>KPIs reported on an annual basis (Q4). Compared to the base year FY20 verified by an external certified entity.</t>
    </r>
  </si>
  <si>
    <r>
      <rPr>
        <vertAlign val="superscript"/>
        <sz val="8"/>
        <color rgb="FF808080"/>
        <rFont val="Roboto"/>
      </rPr>
      <t xml:space="preserve">2 </t>
    </r>
    <r>
      <rPr>
        <sz val="8"/>
        <color rgb="FF808080"/>
        <rFont val="Roboto"/>
      </rPr>
      <t>The electricity target (Scope 2) refers to the energy directly managed by Cellnex. Data calculated according to SBT and GHG Protocol methodology applied to the financial perimeter. Intake due to M&amp;A will be included not 
longer than 3 years after the integration’s year according to FY20 perimeter.</t>
    </r>
  </si>
  <si>
    <t>Waste generated (t)</t>
  </si>
  <si>
    <t>Waste by type of treatment (t)</t>
  </si>
  <si>
    <t>Rest of the countries</t>
  </si>
  <si>
    <t xml:space="preserve">     Grid electricity</t>
  </si>
  <si>
    <t>District heating/cooling</t>
  </si>
  <si>
    <t>Scope 2 (Market-based)</t>
  </si>
  <si>
    <t>Scope 2 (Location-based)</t>
  </si>
  <si>
    <t>Total (Market-based)</t>
  </si>
  <si>
    <t>Total analysed sites</t>
  </si>
  <si>
    <t xml:space="preserve"> Impacts of activities, products and services on biodiversity (GRI 304-2)</t>
  </si>
  <si>
    <t>Amount Spent by Employee training (€)</t>
  </si>
  <si>
    <t>Contribution &amp; Donations (€)</t>
  </si>
  <si>
    <t xml:space="preserve">Sponsorship </t>
  </si>
  <si>
    <t>Associations</t>
  </si>
  <si>
    <t>Foundations</t>
  </si>
  <si>
    <t>Tax contribution (€Mn)</t>
  </si>
  <si>
    <t>Own taxes</t>
  </si>
  <si>
    <t>Tax collected from third parties</t>
  </si>
  <si>
    <t>Total Tax contribution</t>
  </si>
  <si>
    <t>PROCUREMENT POLICY</t>
  </si>
  <si>
    <t>Communication and training about anti-corruption policies and procedures (GRI 205-2)</t>
  </si>
  <si>
    <t>Australia &amp; 
United Kindom</t>
  </si>
  <si>
    <t>Gasoline</t>
  </si>
  <si>
    <t>Diesel</t>
  </si>
  <si>
    <t>Natural Gas</t>
  </si>
  <si>
    <t>Electricity</t>
  </si>
  <si>
    <t>Renewable grid electricity</t>
  </si>
  <si>
    <t>No Renewable</t>
  </si>
  <si>
    <t xml:space="preserve">Renewable </t>
  </si>
  <si>
    <t>Electricity consumption (MWh)</t>
  </si>
  <si>
    <t>Renewable energy consumption (MWh)</t>
  </si>
  <si>
    <r>
      <t>Emission intensity (t CO</t>
    </r>
    <r>
      <rPr>
        <b/>
        <vertAlign val="subscript"/>
        <sz val="12"/>
        <color rgb="FF539A0B"/>
        <rFont val="Roboto Condensed"/>
      </rPr>
      <t>2</t>
    </r>
    <r>
      <rPr>
        <b/>
        <sz val="12"/>
        <color rgb="FF539A0B"/>
        <rFont val="Roboto Condensed"/>
      </rPr>
      <t>e)</t>
    </r>
  </si>
  <si>
    <r>
      <t>GHG Emissions by scope and category (t CO</t>
    </r>
    <r>
      <rPr>
        <b/>
        <vertAlign val="subscript"/>
        <sz val="12"/>
        <color rgb="FF539A0B"/>
        <rFont val="Roboto Condensed"/>
      </rPr>
      <t>2</t>
    </r>
    <r>
      <rPr>
        <b/>
        <sz val="12"/>
        <color rgb="FF539A0B"/>
        <rFont val="Roboto Condensed"/>
      </rPr>
      <t>e)</t>
    </r>
  </si>
  <si>
    <t>Training hours by topic</t>
  </si>
  <si>
    <t>€1.300.000 
(no increase with respect to 2022)</t>
  </si>
  <si>
    <t>2023-2025 LTIP metrics:
• Absolute Total Shareholder Return
• Relative Total Shareholder Return
• Free Cash Flow
• ESG progress based on specific objectives of the ESG 2022-2025 Master Plan</t>
  </si>
  <si>
    <t>2022-2024 LTIP metrics:
• Absolute Total Shareholder Return
• Relative Total Shareholder Return
• Recurring leveraged Free Cash Flow per share
• ESG progress based on specific objectives of the ESG 2021-2025 Master Plan</t>
  </si>
  <si>
    <t>Changes with respect to 2022</t>
  </si>
  <si>
    <t>Fixed elements</t>
  </si>
  <si>
    <t>Fixed Elements - Total</t>
  </si>
  <si>
    <t>Variable Elements - Total</t>
  </si>
  <si>
    <t>Total emissions - offset emissions</t>
  </si>
  <si>
    <t>Total headcount</t>
  </si>
  <si>
    <t>Employees covered by collective bargaining agreements</t>
  </si>
  <si>
    <t>Certifications</t>
  </si>
  <si>
    <t>Communications recived by other channels</t>
  </si>
  <si>
    <t>Communications recived by the Whistleblowing Channel</t>
  </si>
  <si>
    <t>Employees trained 
in the reporting 
year</t>
  </si>
  <si>
    <t xml:space="preserve">Total % of 
employees trained </t>
  </si>
  <si>
    <t>Communication to 
new employees in 
the reporting year</t>
  </si>
  <si>
    <t xml:space="preserve">Total % of 
employees 
communicated </t>
  </si>
  <si>
    <r>
      <t>GHG emissions (Scope 1+2) by site (tCO</t>
    </r>
    <r>
      <rPr>
        <vertAlign val="subscript"/>
        <sz val="12"/>
        <color rgb="FF808080"/>
        <rFont val="Roboto Condensed"/>
      </rPr>
      <t>2</t>
    </r>
    <r>
      <rPr>
        <sz val="12"/>
        <color rgb="FF808080"/>
        <rFont val="Roboto Condensed"/>
      </rPr>
      <t>e/site)</t>
    </r>
  </si>
  <si>
    <r>
      <t>GHG emissions (Scope 1+2+3) by site (tCO</t>
    </r>
    <r>
      <rPr>
        <vertAlign val="subscript"/>
        <sz val="12"/>
        <color rgb="FF808080"/>
        <rFont val="Roboto Condensed"/>
      </rPr>
      <t>2</t>
    </r>
    <r>
      <rPr>
        <sz val="12"/>
        <color rgb="FF808080"/>
        <rFont val="Roboto Condensed"/>
      </rPr>
      <t>e/site)</t>
    </r>
  </si>
  <si>
    <r>
      <t>GHG emissions (Scope 1+2) by operating income (tCO</t>
    </r>
    <r>
      <rPr>
        <vertAlign val="subscript"/>
        <sz val="12"/>
        <color theme="0" tint="-0.499984740745262"/>
        <rFont val="Roboto Condensed"/>
      </rPr>
      <t>2</t>
    </r>
    <r>
      <rPr>
        <sz val="12"/>
        <color theme="0" tint="-0.499984740745262"/>
        <rFont val="Roboto Condensed"/>
      </rPr>
      <t>e/€Mn)</t>
    </r>
  </si>
  <si>
    <r>
      <t>GHG emissions (Scope 1+2+3) by site operating (tCO</t>
    </r>
    <r>
      <rPr>
        <vertAlign val="subscript"/>
        <sz val="12"/>
        <color rgb="FF808080"/>
        <rFont val="Roboto Condensed"/>
      </rPr>
      <t>2</t>
    </r>
    <r>
      <rPr>
        <sz val="12"/>
        <color rgb="FF808080"/>
        <rFont val="Roboto Condensed"/>
      </rPr>
      <t>e/€Mn)</t>
    </r>
  </si>
  <si>
    <r>
      <t>GHG Emissions by scope (t CO</t>
    </r>
    <r>
      <rPr>
        <b/>
        <vertAlign val="subscript"/>
        <sz val="12"/>
        <color rgb="FF539A0B"/>
        <rFont val="Roboto Condensed"/>
      </rPr>
      <t>2</t>
    </r>
    <r>
      <rPr>
        <b/>
        <sz val="12"/>
        <color rgb="FF539A0B"/>
        <rFont val="Roboto Condensed"/>
      </rPr>
      <t>e)</t>
    </r>
  </si>
  <si>
    <r>
      <t>GHG Emissions by country and scope (t CO</t>
    </r>
    <r>
      <rPr>
        <b/>
        <vertAlign val="subscript"/>
        <sz val="12"/>
        <color rgb="FF539A0B"/>
        <rFont val="Roboto Condensed"/>
      </rPr>
      <t>2</t>
    </r>
    <r>
      <rPr>
        <b/>
        <sz val="12"/>
        <color rgb="FF539A0B"/>
        <rFont val="Roboto Condensed"/>
      </rPr>
      <t>e)</t>
    </r>
  </si>
  <si>
    <t>Emissions offsetting</t>
  </si>
  <si>
    <r>
      <t>GHG emission offseting programs (t CO</t>
    </r>
    <r>
      <rPr>
        <b/>
        <vertAlign val="subscript"/>
        <sz val="12"/>
        <color rgb="FF539A0B"/>
        <rFont val="Roboto Condensed"/>
      </rPr>
      <t>2</t>
    </r>
    <r>
      <rPr>
        <b/>
        <sz val="12"/>
        <color rgb="FF539A0B"/>
        <rFont val="Roboto Condensed"/>
      </rPr>
      <t>e)</t>
    </r>
  </si>
  <si>
    <t>Energy consumption within the organization (GRI 302-1)</t>
  </si>
  <si>
    <t>Water consumption (GRI 303-5)</t>
  </si>
  <si>
    <t xml:space="preserve">The EU taxonomy is a classification system establishing a list of environmentally sustainable economic activities that will help to meet the EU’s climate and energy targets for 2030 and achieve the European green deal objectives. As such, the EU taxonomy establishes appropriate definitions of which economic activities can be considered environmentally sustainable. 
To assess the environmental sustainability of Cellnex's economic activity, a study was conducted on the following services, in which more specific economic activities were identified: Telecommunications Infrastructure Service (TIS), Audiovisual broadcasting networks and infrastructures, Network and other services, Investment in R&amp;D&amp;i. To assess the aligment of the economic activities Cellnex took into account: (1) the compliance of the Technical Screening Criteria (TSC) established for each activity,  (2) Do Not Significant Harm (DNSH) to any of the other environmental objectives and (3) to be in accordance with the minimum guarantees established.
Please note that Cellnex has not calculated the eligible Operating Expenditures (Opex) indicator based on the Taxonomy as it is not considered material for the business. </t>
  </si>
  <si>
    <t>Total number of employees, and a breakdown of this total by gender and by region (GRI 2-7) and Diversity of governance bodies and employees (GRI 405-1)</t>
  </si>
  <si>
    <t>New employee hires and employee turnover (GRI 401-1)</t>
  </si>
  <si>
    <t>Employees with different abilities</t>
  </si>
  <si>
    <t>Number of different nationalities</t>
  </si>
  <si>
    <t>Equity, Diversity and Inclusion (EDI)</t>
  </si>
  <si>
    <t>Ratio of basic salary and remuneration of women to men and Gender pay gap (GRI 405-2)</t>
  </si>
  <si>
    <t>Training (GRI 404-1)</t>
  </si>
  <si>
    <t>(*)</t>
  </si>
  <si>
    <t>Average of training hours per employee</t>
  </si>
  <si>
    <t>Total average</t>
  </si>
  <si>
    <t>Customer engagement</t>
  </si>
  <si>
    <t>Tax contribution</t>
  </si>
  <si>
    <t>Diversity in the Board of Directors (GRI 405-1)</t>
  </si>
  <si>
    <t>Board Member</t>
  </si>
  <si>
    <t>Composition of the Executive Committee</t>
  </si>
  <si>
    <t>ESG Governance</t>
  </si>
  <si>
    <t>Composition of the NRSC</t>
  </si>
  <si>
    <t>Composition of the ARMC</t>
  </si>
  <si>
    <t>Composition of the Excom</t>
  </si>
  <si>
    <t>Report functions of the ARMC in 2022</t>
  </si>
  <si>
    <t>Report functions of the NRSC in 2022</t>
  </si>
  <si>
    <t>Policy list</t>
  </si>
  <si>
    <t>Policies &amp; Certifications</t>
  </si>
  <si>
    <t>Corporate certifications and scope</t>
  </si>
  <si>
    <t>Sustainability Ratings</t>
  </si>
  <si>
    <r>
      <t xml:space="preserve">Cellnex’s ESG Policy is materialised through the ESG Master Plan, as it that sets out the roadmap to be followed. The </t>
    </r>
    <r>
      <rPr>
        <b/>
        <sz val="10"/>
        <color theme="2" tint="-0.499984740745262"/>
        <rFont val="Roboto"/>
      </rPr>
      <t xml:space="preserve">ESG Master Plan 2021-2025
</t>
    </r>
    <r>
      <rPr>
        <sz val="10"/>
        <color theme="2" tint="-0.499984740745262"/>
        <rFont val="Roboto"/>
      </rPr>
      <t xml:space="preserve">is a 5 year plan that is based on 5 strategic axes with specific strategic lines each and a transversal strategic axe related to communication, awareness and training actions. The Plan is applicable in all Cellnex geographies and has a total of 92 actions in which all Cellnex corporate areas are involved, demonstrating the relevance of ESG within the company.The Master Plan integrates ethical and good governance, social and environmental initiatives aligned with the Sustainable Development Goals (SDG), in accordance with international standards, as well as the latest trends in sustainability with commitments and objectives in accordance with the expectations of all Cellnex stakeholders.								</t>
    </r>
  </si>
  <si>
    <r>
      <t>Water consumption by source (m</t>
    </r>
    <r>
      <rPr>
        <b/>
        <vertAlign val="superscript"/>
        <sz val="12"/>
        <color rgb="FF539A0B"/>
        <rFont val="Roboto Condensed"/>
      </rPr>
      <t>3</t>
    </r>
    <r>
      <rPr>
        <b/>
        <sz val="12"/>
        <color rgb="FF539A0B"/>
        <rFont val="Roboto Condensed"/>
      </rPr>
      <t>)</t>
    </r>
  </si>
  <si>
    <t>Emissions (GRI 305-1, 305-2, 305-3, 305-4, 305-5)</t>
  </si>
  <si>
    <t>Code(s)</t>
  </si>
  <si>
    <t>Absolute turnover (EUR)</t>
  </si>
  <si>
    <t>DNSH criteria ('Does not significant harm')</t>
  </si>
  <si>
    <t>Taxonomy aligned proportion of turnover, year N (%)</t>
  </si>
  <si>
    <t>Taxonomy aligned proportion of turnover, year N-1 (%)</t>
  </si>
  <si>
    <t>Category (Enabling activity)</t>
  </si>
  <si>
    <t>Operating Income (Turnover)</t>
  </si>
  <si>
    <t>(A.1) Turnover of enviromentally sustainable activities (Taxonomy-aligned)</t>
  </si>
  <si>
    <t>(A.2)Taxonomy-Eligible but not environmentally sustainable activities (not Taxonomy-aligned activities)</t>
  </si>
  <si>
    <t>(B) Turnover of Taxonomy-non-elegible activities</t>
  </si>
  <si>
    <t>(A.1) CapEx of enviromentally sustainable activities (Taxonomy-aligned)</t>
  </si>
  <si>
    <t>(A.2) Taxonomy-Eligible but not environmentally sustainable activities (not Taxonomy-aligned activities)</t>
  </si>
  <si>
    <t>(A.1) OpEx of enviromentally sustainable activities (Taxonomy-aligned)</t>
  </si>
  <si>
    <t>Nº of accidents with injuries</t>
  </si>
  <si>
    <t>Nº of high-consequence work-related injuries</t>
  </si>
  <si>
    <t>Nº of accidents with leave</t>
  </si>
  <si>
    <t>Nª of work-related ill health</t>
  </si>
  <si>
    <t>Employee health and safety data</t>
  </si>
  <si>
    <t>Employee accident rates</t>
  </si>
  <si>
    <t>Rate of high-consequence work-related injuries</t>
  </si>
  <si>
    <t>Incident Rate of Occupational Diseases (IROD)</t>
  </si>
  <si>
    <t xml:space="preserve">(*) Due to confidentiality issues, the average remuneration data is not reported for these categories. </t>
  </si>
  <si>
    <t>Collective bargaining agreements (GRI 2-30)</t>
  </si>
  <si>
    <t>Supply chain (GRI 204-1, 308-1, 414-1)</t>
  </si>
  <si>
    <t>Supplier assessment (Total number of suppliers evaluated)</t>
  </si>
  <si>
    <t>Environment</t>
  </si>
  <si>
    <t>The most updated version of the Corporate Policies are available in the Cellnex's Corporate website:
https://www.cellnex.com/investor-relations/corporate-governance/#shareholders-investors-corporate-policies</t>
  </si>
  <si>
    <t xml:space="preserve">BTS (Build-To-Suit) </t>
  </si>
  <si>
    <t>Collocation</t>
  </si>
  <si>
    <t>2023 Annual Variable Remuneration (MBO 2023)</t>
  </si>
  <si>
    <t>Annualised absolute TSR</t>
  </si>
  <si>
    <t>Level of employee engagement</t>
  </si>
  <si>
    <t>#4</t>
  </si>
  <si>
    <t>#3</t>
  </si>
  <si>
    <t>#1 or #2</t>
  </si>
  <si>
    <t>€320m</t>
  </si>
  <si>
    <t>€430m</t>
  </si>
  <si>
    <t>€540m</t>
  </si>
  <si>
    <t>Presence of international talent in HQ</t>
  </si>
  <si>
    <r>
      <t xml:space="preserve">77% </t>
    </r>
    <r>
      <rPr>
        <vertAlign val="superscript"/>
        <sz val="12"/>
        <color rgb="FF808080"/>
        <rFont val="Roboto Condensed"/>
      </rPr>
      <t>(7)</t>
    </r>
  </si>
  <si>
    <t>2023-2025 Long-term Incentive Plan (2023-2025 LTIP)</t>
  </si>
  <si>
    <t>Fixed Board Remuneration</t>
  </si>
  <si>
    <t>Pension Plan Contribution</t>
  </si>
  <si>
    <t>Extraordinary remuneration</t>
  </si>
  <si>
    <t>Total Remuneration</t>
  </si>
  <si>
    <t>In EUR</t>
  </si>
  <si>
    <t xml:space="preserve">(P) President </t>
  </si>
  <si>
    <t>(3) Re-election 29/03/2021</t>
  </si>
  <si>
    <t>BOARD OF DIRECTORS</t>
  </si>
  <si>
    <t>ESG oversight</t>
  </si>
  <si>
    <t>Governance body in charge of oversight ESG and related topics, reporting to the Board of Directors. A list of its main responsibility functions are:
Supervise and evaluate the relationship processes with our stakeholders
Oversight that Cellnex’s environmental and social practices are aligned with the company ESG strategy and policies
Evaluate and periodically review the corporate governance system and the Company’s environmental and social policy to ensure that they fulfil their mission of promoting the corporate interest and take into account, as appropriate, the legitimate interests of other stakeholders
Review and accountability on the Integrated Annual Report and ESG Master Plan development
Advise on the strategy regarding contributions to the Cellnex Foundation and adapt them to compliance with the ESG programmes adopted by Cellnex</t>
  </si>
  <si>
    <t>ESG Committee</t>
  </si>
  <si>
    <t>Day-to-day management of ESG functional teams. Its main functions can be found the following:
Assess, promote and guide the Group's actions in ESG matters
Ensure compliance with the ESG Policy
Involve every Cellnex Corporate Area &amp; BUs in the implementation of the ESG strategy and Master Plan.
Anticipate potential risks associated with changes in the ESG regulatory framework.</t>
  </si>
  <si>
    <r>
      <rPr>
        <b/>
        <sz val="12"/>
        <color rgb="FF334350"/>
        <rFont val="Roboto"/>
      </rPr>
      <t xml:space="preserve">
Nominations, Remunerations and Sustainability Committee (NRSC)</t>
    </r>
    <r>
      <rPr>
        <b/>
        <sz val="10"/>
        <color rgb="FF334350"/>
        <rFont val="Roboto"/>
      </rPr>
      <t xml:space="preserve">
</t>
    </r>
    <r>
      <rPr>
        <sz val="11"/>
        <color theme="0" tint="-0.499984740745262"/>
        <rFont val="Roboto"/>
      </rPr>
      <t xml:space="preserve">The functions of the NRSC include setting a representation target for the under-represented gender on the Board of Directors and developing guidance on how to achieve this target. It also reports to the Board of Directors on the non-financial information that the Company is required disclose public from time to time. It is also responsible for assessing and periodically reviewing the corporate governance system and the Company's environmental and social policy, in order to ensure that they fulfil their mission of promoting social interest. </t>
    </r>
  </si>
  <si>
    <r>
      <rPr>
        <vertAlign val="superscript"/>
        <sz val="8"/>
        <color rgb="FF808080"/>
        <rFont val="Roboto"/>
      </rPr>
      <t>3</t>
    </r>
    <r>
      <rPr>
        <sz val="8"/>
        <color rgb="FF808080"/>
        <rFont val="Roboto"/>
      </rPr>
      <t xml:space="preserve"> According to FY20 perimeter, excluding Edzcom. Intake due to M&amp;A will be included after 3 years after the integration’s year. </t>
    </r>
  </si>
  <si>
    <r>
      <t xml:space="preserve">Environment </t>
    </r>
    <r>
      <rPr>
        <b/>
        <vertAlign val="superscript"/>
        <sz val="12"/>
        <color theme="0"/>
        <rFont val="Roboto"/>
      </rPr>
      <t>(1)</t>
    </r>
  </si>
  <si>
    <r>
      <t xml:space="preserve">Sourcing of renewable electricity (SBT) </t>
    </r>
    <r>
      <rPr>
        <vertAlign val="superscript"/>
        <sz val="12"/>
        <color theme="2" tint="-0.499984740745262"/>
        <rFont val="Roboto Condensed"/>
      </rPr>
      <t>(2)</t>
    </r>
  </si>
  <si>
    <r>
      <t xml:space="preserve">Women in management positions </t>
    </r>
    <r>
      <rPr>
        <vertAlign val="superscript"/>
        <sz val="12"/>
        <color rgb="FF808080"/>
        <rFont val="Roboto Condensed"/>
      </rPr>
      <t>(3)</t>
    </r>
  </si>
  <si>
    <r>
      <t xml:space="preserve">Hires of women </t>
    </r>
    <r>
      <rPr>
        <vertAlign val="superscript"/>
        <sz val="12"/>
        <color rgb="FF808080"/>
        <rFont val="Roboto Condensed"/>
      </rPr>
      <t>(3)</t>
    </r>
  </si>
  <si>
    <r>
      <t xml:space="preserve">Hires of young talent </t>
    </r>
    <r>
      <rPr>
        <vertAlign val="superscript"/>
        <sz val="12"/>
        <color rgb="FF808080"/>
        <rFont val="Roboto Condensed"/>
      </rPr>
      <t>(3)</t>
    </r>
  </si>
  <si>
    <r>
      <t xml:space="preserve">Career advancement for women </t>
    </r>
    <r>
      <rPr>
        <vertAlign val="superscript"/>
        <sz val="12"/>
        <color rgb="FF808080"/>
        <rFont val="Roboto Condensed"/>
      </rPr>
      <t>(3)</t>
    </r>
  </si>
  <si>
    <r>
      <t xml:space="preserve">Use of resources </t>
    </r>
    <r>
      <rPr>
        <vertAlign val="superscript"/>
        <sz val="20"/>
        <color theme="6"/>
        <rFont val="Roboto Condensed"/>
      </rPr>
      <t>(1)</t>
    </r>
  </si>
  <si>
    <r>
      <t xml:space="preserve">     Self-generated electricity </t>
    </r>
    <r>
      <rPr>
        <vertAlign val="superscript"/>
        <sz val="12"/>
        <color rgb="FF808080"/>
        <rFont val="Roboto Condensed"/>
      </rPr>
      <t>(2)</t>
    </r>
  </si>
  <si>
    <r>
      <t xml:space="preserve">Self-generated electricity </t>
    </r>
    <r>
      <rPr>
        <vertAlign val="superscript"/>
        <sz val="12"/>
        <color rgb="FF808080"/>
        <rFont val="Roboto Condensed"/>
      </rPr>
      <t>(3)</t>
    </r>
  </si>
  <si>
    <r>
      <t xml:space="preserve">Waste (GRI 306-3, 306-4, 306-5) </t>
    </r>
    <r>
      <rPr>
        <b/>
        <vertAlign val="superscript"/>
        <sz val="12"/>
        <color theme="0"/>
        <rFont val="Roboto"/>
      </rPr>
      <t>(4)</t>
    </r>
  </si>
  <si>
    <r>
      <t xml:space="preserve">Climate change </t>
    </r>
    <r>
      <rPr>
        <vertAlign val="superscript"/>
        <sz val="20"/>
        <color theme="6"/>
        <rFont val="Roboto Condensed"/>
      </rPr>
      <t>(1)</t>
    </r>
  </si>
  <si>
    <r>
      <t xml:space="preserve">Turnover by type </t>
    </r>
    <r>
      <rPr>
        <b/>
        <vertAlign val="superscript"/>
        <sz val="12"/>
        <color theme="5"/>
        <rFont val="Roboto Condensed"/>
      </rPr>
      <t>(1)</t>
    </r>
  </si>
  <si>
    <r>
      <rPr>
        <vertAlign val="superscript"/>
        <sz val="9"/>
        <color rgb="FF808080"/>
        <rFont val="Roboto"/>
      </rPr>
      <t xml:space="preserve">(1)  </t>
    </r>
    <r>
      <rPr>
        <sz val="9"/>
        <color rgb="FF808080"/>
        <rFont val="Roboto"/>
      </rPr>
      <t>Both individual and collective dismissals are taken into account.</t>
    </r>
  </si>
  <si>
    <r>
      <rPr>
        <vertAlign val="superscript"/>
        <sz val="9"/>
        <color theme="2" tint="-0.499984740745262"/>
        <rFont val="Roboto"/>
      </rPr>
      <t xml:space="preserve">(1)  </t>
    </r>
    <r>
      <rPr>
        <sz val="9"/>
        <color theme="2" tint="-0.499984740745262"/>
        <rFont val="Roboto"/>
      </rPr>
      <t>According to the GHG Protocol, the carbon footprint data reported for years 2020 and 2021 has been recalculated according to the reporting year.perimeter, taking into account 2020 as base year.</t>
    </r>
  </si>
  <si>
    <r>
      <rPr>
        <vertAlign val="superscript"/>
        <sz val="9"/>
        <color theme="2" tint="-0.499984740745262"/>
        <rFont val="Roboto"/>
      </rPr>
      <t xml:space="preserve">(2)  </t>
    </r>
    <r>
      <rPr>
        <sz val="9"/>
        <color theme="2" tint="-0.499984740745262"/>
        <rFont val="Roboto"/>
      </rPr>
      <t xml:space="preserve">Spain is the only country with Self-generated electricity consumption. </t>
    </r>
  </si>
  <si>
    <r>
      <rPr>
        <vertAlign val="superscript"/>
        <sz val="9"/>
        <color theme="2" tint="-0.499984740745262"/>
        <rFont val="Roboto"/>
      </rPr>
      <t xml:space="preserve">(3)  </t>
    </r>
    <r>
      <rPr>
        <sz val="9"/>
        <color theme="2" tint="-0.499984740745262"/>
        <rFont val="Roboto"/>
      </rPr>
      <t>Self-generated electricity corresponds to self-consumed electricity.</t>
    </r>
  </si>
  <si>
    <r>
      <rPr>
        <vertAlign val="superscript"/>
        <sz val="9"/>
        <color rgb="FF808080"/>
        <rFont val="Roboto"/>
      </rPr>
      <t xml:space="preserve">(4) </t>
    </r>
    <r>
      <rPr>
        <sz val="9"/>
        <color rgb="FF808080"/>
        <rFont val="Roboto"/>
      </rPr>
      <t>Waste arising from Cellnex's activities is mainly generated by its suppliers and subcontractors. Therefore, it is the suppliers who are responsible for managing the waste in Cellnex activities/facilities under their responsibility. Cellnex has only maintained ownership and management of waste in some parts in Spain and in Italy's offices.These quantities do not represent a significant impact and are therefore considered a non-material environmental aspect</t>
    </r>
  </si>
  <si>
    <r>
      <rPr>
        <vertAlign val="superscript"/>
        <sz val="9"/>
        <color theme="2" tint="-0.499984740745262"/>
        <rFont val="Roboto"/>
      </rPr>
      <t xml:space="preserve">(1)  </t>
    </r>
    <r>
      <rPr>
        <sz val="9"/>
        <color theme="2" tint="-0.499984740745262"/>
        <rFont val="Roboto"/>
      </rPr>
      <t>According to the GHG Protocol, the carbon footprint data reported for years 2020 and 2021 has been recalculated according to the reporting year perimeter, taking into account 2020 as base year.</t>
    </r>
  </si>
  <si>
    <r>
      <t xml:space="preserve">Pulse survey results </t>
    </r>
    <r>
      <rPr>
        <b/>
        <vertAlign val="superscript"/>
        <sz val="12"/>
        <color theme="5"/>
        <rFont val="Roboto Condensed"/>
      </rPr>
      <t>(1)</t>
    </r>
  </si>
  <si>
    <r>
      <rPr>
        <vertAlign val="superscript"/>
        <sz val="9"/>
        <color theme="2" tint="-0.499984740745262"/>
        <rFont val="Roboto"/>
      </rPr>
      <t xml:space="preserve">(1) </t>
    </r>
    <r>
      <rPr>
        <sz val="9"/>
        <color theme="2" tint="-0.499984740745262"/>
        <rFont val="Roboto"/>
      </rPr>
      <t>The scope of the pulse survey in 2021 was: Spain, Denmark, France, Ireland, Netherlands, Portugal and United Kingdom, whereas in 2022 covers the 12 countries where Cellnex operates.</t>
    </r>
  </si>
  <si>
    <r>
      <t>Health and safety (GRI 403-9, 403-10)</t>
    </r>
    <r>
      <rPr>
        <b/>
        <vertAlign val="superscript"/>
        <sz val="12"/>
        <color theme="0"/>
        <rFont val="Roboto"/>
      </rPr>
      <t xml:space="preserve"> (2)</t>
    </r>
  </si>
  <si>
    <r>
      <rPr>
        <vertAlign val="superscript"/>
        <sz val="9"/>
        <color theme="2" tint="-0.499984740745262"/>
        <rFont val="Roboto"/>
      </rPr>
      <t xml:space="preserve">(2) </t>
    </r>
    <r>
      <rPr>
        <sz val="9"/>
        <color theme="2" tint="-0.499984740745262"/>
        <rFont val="Roboto"/>
      </rPr>
      <t>There have been no employee fatalities due to work-related accidents or ill health in the years reported. Regarding the non-employees whose work and/or workplace is controlled by the organization there has been one fatality (customer's worker) in 2022. 
• Lost Time Injury Frequency Rate (IFR) = (Nº accidents with injuries / Nº worked hours) x 10</t>
    </r>
    <r>
      <rPr>
        <vertAlign val="superscript"/>
        <sz val="9"/>
        <color theme="2" tint="-0.499984740745262"/>
        <rFont val="Roboto"/>
      </rPr>
      <t>6</t>
    </r>
    <r>
      <rPr>
        <sz val="9"/>
        <color theme="2" tint="-0.499984740745262"/>
        <rFont val="Roboto"/>
      </rPr>
      <t xml:space="preserve">
• Lost Time Accident Frequency Rate (AFR) = (Nº accidents with leave / Nº worked hours) x 10</t>
    </r>
    <r>
      <rPr>
        <vertAlign val="superscript"/>
        <sz val="9"/>
        <color theme="2" tint="-0.499984740745262"/>
        <rFont val="Roboto"/>
      </rPr>
      <t>6</t>
    </r>
    <r>
      <rPr>
        <sz val="9"/>
        <color theme="2" tint="-0.499984740745262"/>
        <rFont val="Roboto"/>
      </rPr>
      <t xml:space="preserve">
• Rate of high-consequence work-related injuries = (High-consequence work-related injuries in the reporting year / Nº worked hours) x 10</t>
    </r>
    <r>
      <rPr>
        <vertAlign val="superscript"/>
        <sz val="9"/>
        <color theme="2" tint="-0.499984740745262"/>
        <rFont val="Roboto"/>
      </rPr>
      <t>6</t>
    </r>
    <r>
      <rPr>
        <sz val="9"/>
        <color theme="2" tint="-0.499984740745262"/>
        <rFont val="Roboto"/>
      </rPr>
      <t xml:space="preserve">
• Accident severity rate (SR) = (Nº lost days due accidents with leave / Nº worked hours) x 10</t>
    </r>
    <r>
      <rPr>
        <vertAlign val="superscript"/>
        <sz val="9"/>
        <color theme="2" tint="-0.499984740745262"/>
        <rFont val="Roboto"/>
      </rPr>
      <t>3</t>
    </r>
    <r>
      <rPr>
        <sz val="9"/>
        <color theme="2" tint="-0.499984740745262"/>
        <rFont val="Roboto"/>
      </rPr>
      <t xml:space="preserve">
• Incident Rate of Occupational Diseases (IROD) = (Nº leaves due to diseases/Nº employees) x 10</t>
    </r>
    <r>
      <rPr>
        <vertAlign val="superscript"/>
        <sz val="9"/>
        <color theme="2" tint="-0.499984740745262"/>
        <rFont val="Roboto"/>
      </rPr>
      <t>3</t>
    </r>
    <r>
      <rPr>
        <sz val="9"/>
        <color theme="2" tint="-0.499984740745262"/>
        <rFont val="Roboto"/>
      </rPr>
      <t xml:space="preserve">
• Worked hours: Number of theoretical hours
• Lost days: Number of days lost due to clinical absenteeism (due to accident)
• Absenteeism disclosed: Working days of sick leave due to occupational accidents or disease, maternity or paternity leave, temporary disability, unpaid leave.</t>
    </r>
  </si>
  <si>
    <r>
      <t xml:space="preserve">Salary evolution </t>
    </r>
    <r>
      <rPr>
        <b/>
        <vertAlign val="superscript"/>
        <sz val="12"/>
        <color theme="5"/>
        <rFont val="Roboto Condensed"/>
      </rPr>
      <t xml:space="preserve">(3) </t>
    </r>
  </si>
  <si>
    <r>
      <t xml:space="preserve">Gender pay gap </t>
    </r>
    <r>
      <rPr>
        <b/>
        <vertAlign val="superscript"/>
        <sz val="12"/>
        <color theme="5"/>
        <rFont val="Roboto Condensed"/>
      </rPr>
      <t xml:space="preserve">(4) </t>
    </r>
  </si>
  <si>
    <r>
      <rPr>
        <vertAlign val="superscript"/>
        <sz val="9"/>
        <color theme="0" tint="-0.499984740745262"/>
        <rFont val="Roboto"/>
      </rPr>
      <t xml:space="preserve">(3) </t>
    </r>
    <r>
      <rPr>
        <sz val="9"/>
        <color theme="0" tint="-0.499984740745262"/>
        <rFont val="Roboto"/>
      </rPr>
      <t>The percentage is calculated by comparing the average remuneration of the workforce between the current year and the previous one, taking into account changes in the perimeter due to the inclusion of new companies. The increase in FY2022 derives from the provision of the cost of the LTIP, as the number of LTIP beneficiaries increases.</t>
    </r>
  </si>
  <si>
    <r>
      <rPr>
        <vertAlign val="superscript"/>
        <sz val="9"/>
        <color theme="0" tint="-0.499984740745262"/>
        <rFont val="Roboto"/>
      </rPr>
      <t xml:space="preserve">(4) </t>
    </r>
    <r>
      <rPr>
        <sz val="9"/>
        <color theme="0" tint="-0.499984740745262"/>
        <rFont val="Roboto"/>
      </rPr>
      <t xml:space="preserve">The interannual difference is derived from the fact that all the data reported includes the companies incorporated during the year. The gender pay gap is calculated taking into account the following formula: [(Base salary + Other incentives male) - (Base salary + Other incentives female)] / (Base salary + Other incentives male). </t>
    </r>
  </si>
  <si>
    <r>
      <t xml:space="preserve">Supplier assessment (Number of new suppliers screened) </t>
    </r>
    <r>
      <rPr>
        <b/>
        <vertAlign val="superscript"/>
        <sz val="12"/>
        <color theme="5"/>
        <rFont val="Roboto Condensed"/>
      </rPr>
      <t>(1)</t>
    </r>
  </si>
  <si>
    <r>
      <rPr>
        <vertAlign val="superscript"/>
        <sz val="9"/>
        <color theme="2" tint="-0.499984740745262"/>
        <rFont val="Roboto"/>
      </rPr>
      <t xml:space="preserve">(1) </t>
    </r>
    <r>
      <rPr>
        <sz val="9"/>
        <color theme="2" tint="-0.499984740745262"/>
        <rFont val="Roboto"/>
      </rPr>
      <t>New suppliers screened: Number of suppliers evaluated for the first time with respect to the total number of main suppliers in the reporting year.</t>
    </r>
  </si>
  <si>
    <r>
      <t>Results of the Customer Satisfaction Survey</t>
    </r>
    <r>
      <rPr>
        <b/>
        <vertAlign val="superscript"/>
        <sz val="12"/>
        <color theme="5"/>
        <rFont val="Roboto Condensed"/>
      </rPr>
      <t xml:space="preserve"> (2)</t>
    </r>
  </si>
  <si>
    <r>
      <rPr>
        <vertAlign val="superscript"/>
        <sz val="9"/>
        <color theme="2" tint="-0.499984740745262"/>
        <rFont val="Roboto"/>
      </rPr>
      <t xml:space="preserve">(2) </t>
    </r>
    <r>
      <rPr>
        <sz val="9"/>
        <color theme="2" tint="-0.499984740745262"/>
        <rFont val="Roboto"/>
      </rPr>
      <t>Metodology of the CSAT: 
The survey is linked to the Cellnex Process Map and is broken down into five categories: General, Offer and Sell, Deliver Services, Assurance and Customer Care. 
The results of the main key indicators are segmented by customer ABC category (A: MNO and other critical customers, B: important customers, C: Long Tail customers) and by customer segment (Broadcast, Operators, Public Administrations and Enterprises).</t>
    </r>
  </si>
  <si>
    <r>
      <t xml:space="preserve">Socio-economic impact </t>
    </r>
    <r>
      <rPr>
        <b/>
        <vertAlign val="superscript"/>
        <sz val="12"/>
        <color theme="5"/>
        <rFont val="Roboto Condensed"/>
      </rPr>
      <t>(1)</t>
    </r>
    <r>
      <rPr>
        <b/>
        <sz val="12"/>
        <color theme="5"/>
        <rFont val="Roboto Condensed"/>
      </rPr>
      <t xml:space="preserve">
Contribution to GDP (€Mn)</t>
    </r>
  </si>
  <si>
    <r>
      <t xml:space="preserve">Socio-economic impact </t>
    </r>
    <r>
      <rPr>
        <b/>
        <vertAlign val="superscript"/>
        <sz val="12"/>
        <color theme="5"/>
        <rFont val="Roboto Condensed"/>
      </rPr>
      <t>(1)</t>
    </r>
    <r>
      <rPr>
        <b/>
        <sz val="12"/>
        <color theme="5"/>
        <rFont val="Roboto Condensed"/>
      </rPr>
      <t xml:space="preserve">
Contribution to employment (jobs)</t>
    </r>
  </si>
  <si>
    <r>
      <rPr>
        <vertAlign val="superscript"/>
        <sz val="9"/>
        <color theme="2" tint="-0.499984740745262"/>
        <rFont val="Roboto"/>
      </rPr>
      <t>(1)</t>
    </r>
    <r>
      <rPr>
        <sz val="9"/>
        <color theme="2" tint="-0.499984740745262"/>
        <rFont val="Roboto"/>
      </rPr>
      <t xml:space="preserve"> The scope of the socio-economic impact in 2021 was: Spain, France, Italy, Switzerland, the United Kingdom, Portugal, the Netherlands and Ireland, whereas in 2022 covers the 12 countries where Cellnex operates.</t>
    </r>
  </si>
  <si>
    <t>Composition of the Board of Directors (GRI 2-9)</t>
  </si>
  <si>
    <r>
      <rPr>
        <b/>
        <sz val="12"/>
        <color rgb="FF334350"/>
        <rFont val="Roboto"/>
      </rPr>
      <t xml:space="preserve">
Executive Committe (EXCOM)</t>
    </r>
    <r>
      <rPr>
        <b/>
        <sz val="10"/>
        <rFont val="Roboto"/>
      </rPr>
      <t xml:space="preserve">
</t>
    </r>
    <r>
      <rPr>
        <sz val="10"/>
        <rFont val="Roboto"/>
      </rPr>
      <t xml:space="preserve">
</t>
    </r>
    <r>
      <rPr>
        <sz val="11"/>
        <color theme="0" tint="-0.499984740745262"/>
        <rFont val="Roboto"/>
      </rPr>
      <t>Serves as the primary decision-making body for the enterprise, focused on enhancing shareholder value and balancing the customer needs, communities and employees.
Addresses strategic challenges and cross-functional operating issues by proactively identifying business opportunities and threats, recommending investments/divestments to the Board, resources allocation, setting performance standards, and monitoring results.</t>
    </r>
  </si>
  <si>
    <r>
      <rPr>
        <b/>
        <sz val="12"/>
        <color rgb="FF334350"/>
        <rFont val="Roboto"/>
      </rPr>
      <t xml:space="preserve">
Audit and Risk Management Committee (ARMC)</t>
    </r>
    <r>
      <rPr>
        <b/>
        <sz val="10"/>
        <rFont val="Roboto"/>
      </rPr>
      <t xml:space="preserve">
</t>
    </r>
    <r>
      <rPr>
        <sz val="10"/>
        <rFont val="Roboto"/>
      </rPr>
      <t xml:space="preserve">
</t>
    </r>
    <r>
      <rPr>
        <sz val="11"/>
        <color theme="0" tint="-0.499984740745262"/>
        <rFont val="Roboto"/>
      </rPr>
      <t>The ARMC's duties include reporting to the General Shareholders' Meeting on the outcome of the audit, explaining how the audit has contributed to the integrity of the financial and non-financial information and the role the Committee has played in that process. It also supervises and evaluates the process of preparation and presentation of financial and non-financial information, as well as the control and management systems for financial and non-financial risks relating to the Company.</t>
    </r>
  </si>
  <si>
    <t>Governance Structure</t>
  </si>
  <si>
    <t>Executive remuneration</t>
  </si>
  <si>
    <t>Pay ratio of the CEO vs average remuneration of the employees (GRI 2-21)</t>
  </si>
  <si>
    <r>
      <t>2023 metrics:
• Revenue growth at points of presence (PoPs)
• Recurring cash generation
• Free Cash Flow
• Investment Grade</t>
    </r>
    <r>
      <rPr>
        <vertAlign val="superscript"/>
        <sz val="12"/>
        <color rgb="FF808080"/>
        <rFont val="Roboto Condensed"/>
      </rPr>
      <t xml:space="preserve"> (1)</t>
    </r>
    <r>
      <rPr>
        <sz val="12"/>
        <color rgb="FF808080"/>
        <rFont val="Roboto Condensed"/>
      </rPr>
      <t xml:space="preserve">
• Carbon footprint reduction (scope 1+2+3)
• Female representation in management positions
• Cellnex Leadership Model</t>
    </r>
  </si>
  <si>
    <r>
      <t>LTIP</t>
    </r>
    <r>
      <rPr>
        <vertAlign val="superscript"/>
        <sz val="12"/>
        <color rgb="FF808080"/>
        <rFont val="Roboto Condensed"/>
      </rPr>
      <t xml:space="preserve"> (2)</t>
    </r>
  </si>
  <si>
    <r>
      <rPr>
        <vertAlign val="superscript"/>
        <sz val="9"/>
        <color theme="2" tint="-0.499984740745262"/>
        <rFont val="Roboto"/>
      </rPr>
      <t xml:space="preserve">(2) </t>
    </r>
    <r>
      <rPr>
        <sz val="9"/>
        <color theme="2" tint="-0.499984740745262"/>
        <rFont val="Roboto"/>
      </rPr>
      <t>Mr. Martinez will not be eligible for this 2023-25 LTIP, which will be effective for the new Chief Executive to be appointed as his replacement.</t>
    </r>
  </si>
  <si>
    <r>
      <t>Breakdown of the CEO remuneration</t>
    </r>
    <r>
      <rPr>
        <b/>
        <vertAlign val="superscript"/>
        <sz val="12"/>
        <color rgb="FF425563"/>
        <rFont val="Roboto Condensed"/>
      </rPr>
      <t xml:space="preserve"> (3)</t>
    </r>
  </si>
  <si>
    <r>
      <rPr>
        <vertAlign val="superscript"/>
        <sz val="9"/>
        <color theme="2" tint="-0.499984740745262"/>
        <rFont val="Roboto"/>
      </rPr>
      <t xml:space="preserve">(3) </t>
    </r>
    <r>
      <rPr>
        <sz val="9"/>
        <color theme="2" tint="-0.499984740745262"/>
        <rFont val="Roboto"/>
      </rPr>
      <t>The remuneration mix where the weight of pay at risk for the CEO, in 2023 it would reach 74% of total direct remuneration in a target achievement level scenario and up to 93% in a maximum achievement level scenario.</t>
    </r>
  </si>
  <si>
    <r>
      <rPr>
        <vertAlign val="superscript"/>
        <sz val="9"/>
        <color theme="2" tint="-0.499984740745262"/>
        <rFont val="Roboto"/>
      </rPr>
      <t xml:space="preserve">(4) </t>
    </r>
    <r>
      <rPr>
        <sz val="9"/>
        <color theme="2" tint="-0.499984740745262"/>
        <rFont val="Roboto"/>
      </rPr>
      <t xml:space="preserve"> As of 2019, the criteria by which the information on the LTIP was reported changed, from accounting criteria (provision) to the consolidation criteria (reporting the amount corresponding to the LTIP that expired during said year).
</t>
    </r>
    <r>
      <rPr>
        <vertAlign val="superscript"/>
        <sz val="9"/>
        <color theme="2" tint="-0.499984740745262"/>
        <rFont val="Roboto"/>
      </rPr>
      <t>(5)</t>
    </r>
    <r>
      <rPr>
        <sz val="9"/>
        <color theme="2" tint="-0.499984740745262"/>
        <rFont val="Roboto"/>
      </rPr>
      <t xml:space="preserve"> In 2018, the CEO undertook the duties of Chairman for a period of six months. </t>
    </r>
  </si>
  <si>
    <r>
      <t>Long-Term Incentives</t>
    </r>
    <r>
      <rPr>
        <vertAlign val="superscript"/>
        <sz val="12"/>
        <color rgb="FF808080"/>
        <rFont val="Roboto Condensed"/>
      </rPr>
      <t xml:space="preserve"> (4)</t>
    </r>
  </si>
  <si>
    <r>
      <t>120.417</t>
    </r>
    <r>
      <rPr>
        <vertAlign val="superscript"/>
        <sz val="12"/>
        <color rgb="FF808080"/>
        <rFont val="Roboto Condensed"/>
      </rPr>
      <t>(5)</t>
    </r>
  </si>
  <si>
    <r>
      <t>Recurring Cash Flow generation</t>
    </r>
    <r>
      <rPr>
        <vertAlign val="superscript"/>
        <sz val="12"/>
        <color rgb="FF808080"/>
        <rFont val="Roboto Condensed"/>
      </rPr>
      <t>(6)</t>
    </r>
  </si>
  <si>
    <t>(7)</t>
  </si>
  <si>
    <r>
      <rPr>
        <vertAlign val="superscript"/>
        <sz val="9"/>
        <color theme="2" tint="-0.499984740745262"/>
        <rFont val="Roboto"/>
      </rPr>
      <t xml:space="preserve">(8) </t>
    </r>
    <r>
      <rPr>
        <sz val="9"/>
        <color theme="2" tint="-0.499984740745262"/>
        <rFont val="Roboto"/>
      </rPr>
      <t xml:space="preserve"> Minimum scenario: 77% of Cellnex group energy consumption green certified; Target scenario: Cellnex group energy consumption green certified 100% in case Guarantees of Origin (GoOs) average price below 3€/MWh or 82% in case GoOs average price over 3€/Mwh; Maximum scenario: Target + 50,001 ISO certification for 80% of direct consumption. Intermediate levels are calculated by linear interpolation.
</t>
    </r>
  </si>
  <si>
    <r>
      <t>82%-100%</t>
    </r>
    <r>
      <rPr>
        <vertAlign val="superscript"/>
        <sz val="12"/>
        <color rgb="FF808080"/>
        <rFont val="Roboto Condensed"/>
      </rPr>
      <t xml:space="preserve"> (8)</t>
    </r>
  </si>
  <si>
    <r>
      <t>Target + ISO</t>
    </r>
    <r>
      <rPr>
        <vertAlign val="superscript"/>
        <sz val="12"/>
        <color rgb="FF808080"/>
        <rFont val="Roboto Condensed"/>
      </rPr>
      <t xml:space="preserve"> (8)</t>
    </r>
  </si>
  <si>
    <r>
      <t>Group energy consumption green certified</t>
    </r>
    <r>
      <rPr>
        <vertAlign val="superscript"/>
        <sz val="12"/>
        <color rgb="FF808080"/>
        <rFont val="Roboto Condensed"/>
      </rPr>
      <t xml:space="preserve"> (8)</t>
    </r>
  </si>
  <si>
    <t>Communications (GRI 205-3, 406-1)</t>
  </si>
  <si>
    <r>
      <t>9</t>
    </r>
    <r>
      <rPr>
        <vertAlign val="superscript"/>
        <sz val="12"/>
        <color rgb="FF808080"/>
        <rFont val="Roboto Condensed"/>
      </rPr>
      <t xml:space="preserve"> (1)</t>
    </r>
  </si>
  <si>
    <r>
      <rPr>
        <vertAlign val="superscript"/>
        <sz val="9"/>
        <color rgb="FF808080"/>
        <rFont val="Roboto"/>
      </rPr>
      <t xml:space="preserve">(1)  </t>
    </r>
    <r>
      <rPr>
        <sz val="9"/>
        <color rgb="FF808080"/>
        <rFont val="Roboto"/>
      </rPr>
      <t xml:space="preserve">None of the communications received  through the Whistleblowing Channel in 2022 were related to human rights violations, corruption, tax nor discrimination. </t>
    </r>
  </si>
  <si>
    <t>Health &amp; Safety</t>
  </si>
  <si>
    <r>
      <t xml:space="preserve">Training about anti-corruption policies and procedures </t>
    </r>
    <r>
      <rPr>
        <b/>
        <vertAlign val="superscript"/>
        <sz val="12"/>
        <color rgb="FF425563"/>
        <rFont val="Roboto Condensed"/>
      </rPr>
      <t>(2)</t>
    </r>
  </si>
  <si>
    <r>
      <rPr>
        <vertAlign val="superscript"/>
        <sz val="9"/>
        <color rgb="FF808080"/>
        <rFont val="Roboto"/>
      </rPr>
      <t xml:space="preserve">(2)  </t>
    </r>
    <r>
      <rPr>
        <sz val="9"/>
        <color rgb="FF808080"/>
        <rFont val="Roboto"/>
      </rPr>
      <t>All members of the Board of Directors receive relevant anti-corruption training.</t>
    </r>
  </si>
  <si>
    <t xml:space="preserve">
This document has been prepared by Cellnex Telecom, S.A. for informative and illustrative purposes only. 
The information and forward-looking statements included in this document (hereinafter, the “Statements”) refers to Cellnex Group (hereinafter, “Cellnex” or the “Company”). Certain information contained in the document is subject to rounding adjustments. Accordingly, any discrepancies between the totals and the sums of the amounts listed may be due to rounding.
The document has not been verified by Cellnex auditors for accuracy or completeness and, as such, should not be relied upon. Nevertheless, the information contained in this document is mainly reported in Cellnex Integrated Annual Report for the reporting period ended December 31, 2022, which is verified by an independent third party and publicly available in the Company website (https://www.cellnex.com). In this regard, the Statements reflect the current views of the Company with respect to future events, do not represent, by their own nature, any guarantee of future fulfilment, and are subjected to risks and uncertainties that could cause the final developments and results to materially differ from those expressed or implied by such Statements. This risk and uncertainties include those identified in the documents containing more comprehensive information filed by Cellnex with the different supervisory authorities of the securities market, in particular, the Spanish National Securities Market Commission (CNMV).  
The Statements are addressed to analysts, investors, customers, suppliers and to all the stakeholders of Cellnex. The distribution of this document in certain jurisdictions may be restricted by law. Consequently, persons to which this document is distributed must inform themselves about and observe such restrictions. By consulting this document, the recipient agrees to observe any such restrictions. 
Neither this document not the historical performance of Cellnex constitute a guarantee of the future performance of the Company, and there can be no assurance that Cellnex will be successful in implementing the Company’s Strategic Plans. None of Cellnex nor any of its affiliates, advisors or representatives, nor any of their respective directors, officers, employees or agents, shall bear any liability (in negligence or otherwise) for any loss arising from any use of this document or its contents (including any forward-looking statement), or otherwise in connection herewith, and they do not undertake any obligation to provide the recipients with access to additional information or to update this document or to correct any inaccuracies in the information contained or referred to herein.</t>
  </si>
  <si>
    <r>
      <rPr>
        <vertAlign val="superscript"/>
        <sz val="8"/>
        <color theme="2" tint="-0.499984740745262"/>
        <rFont val="Roboto"/>
      </rPr>
      <t xml:space="preserve">(1) </t>
    </r>
    <r>
      <rPr>
        <sz val="8"/>
        <color theme="2" tint="-0.499984740745262"/>
        <rFont val="Roboto"/>
      </rPr>
      <t xml:space="preserve">Risk rating, the closest to zero, the better. </t>
    </r>
  </si>
  <si>
    <t>One of the main goals of Cellnex ESG Master Plan is to continue growing with a long-temr sustainable enviromental approach and, as part of Cellnex commitement to the enviroment and combatting climate change. Cellnex has adapted its business model to incorporate the measurement, reduction and mitigation of impacts caused by its activity that may've consequences ont he enviroment and the biodiversity of the areas where our company operates.
The ESG strategy is reinforced in 2022 with the update of the 2023-2025 Environment and Climate Change Strategy, which has been redefined to reduce, offset and neutralize environmental and climate impacts in Cellnex's value chain.</t>
  </si>
  <si>
    <r>
      <rPr>
        <vertAlign val="superscript"/>
        <sz val="9"/>
        <color theme="2" tint="-0.499984740745262"/>
        <rFont val="Roboto"/>
      </rPr>
      <t xml:space="preserve">(1) </t>
    </r>
    <r>
      <rPr>
        <sz val="9"/>
        <color theme="2" tint="-0.499984740745262"/>
        <rFont val="Roboto"/>
      </rPr>
      <t>Interim milestone in 2023 consistent with achieving Investment Grade status by S&amp;P by the end of 2024.</t>
    </r>
  </si>
  <si>
    <r>
      <rPr>
        <vertAlign val="superscript"/>
        <sz val="9"/>
        <color theme="2" tint="-0.499984740745262"/>
        <rFont val="Roboto"/>
      </rPr>
      <t xml:space="preserve">(6) </t>
    </r>
    <r>
      <rPr>
        <sz val="9"/>
        <color theme="2" tint="-0.499984740745262"/>
        <rFont val="Roboto"/>
      </rPr>
      <t xml:space="preserve">Recurring Cash Flow generation: EBITDA IFRS 16 – Net payment of Lease Liabilities - Maintenance capex.
</t>
    </r>
    <r>
      <rPr>
        <vertAlign val="superscript"/>
        <sz val="9"/>
        <color theme="2" tint="-0.499984740745262"/>
        <rFont val="Roboto"/>
      </rPr>
      <t xml:space="preserve">(7) </t>
    </r>
    <r>
      <rPr>
        <sz val="9"/>
        <color theme="2" tint="-0.499984740745262"/>
        <rFont val="Roboto"/>
      </rPr>
      <t xml:space="preserve">S&amp;P investment grade: at each performance level, a range is set for the Net Debt/EBITDA ratio. Interim milestone in 2023 consistent with achieving Investment Grade status by S&amp;P by the end of 2024.
</t>
    </r>
  </si>
  <si>
    <t>B</t>
  </si>
  <si>
    <t>A</t>
  </si>
  <si>
    <t>BB</t>
  </si>
  <si>
    <t>BBB</t>
  </si>
  <si>
    <t>EE-</t>
  </si>
  <si>
    <t>EE</t>
  </si>
  <si>
    <r>
      <rPr>
        <vertAlign val="superscript"/>
        <sz val="8"/>
        <color theme="2" tint="-0.499984740745262"/>
        <rFont val="Roboto"/>
      </rPr>
      <t xml:space="preserve">(2) </t>
    </r>
    <r>
      <rPr>
        <sz val="8"/>
        <color theme="2" tint="-0.499984740745262"/>
        <rFont val="Roboto"/>
      </rPr>
      <t>Cellnex discloses to the Bloomberg Gender-Equality Index since 2021</t>
    </r>
  </si>
  <si>
    <t xml:space="preserve">Evolution of the CEO's remuneration </t>
  </si>
  <si>
    <t xml:space="preserve">Cellnex firmly committed to develop its activity under an efficient and transparent corporate governance, wich promotes this culture. Our company works to implement and consolidate the best Corporate Governance practices, included essentially in the Good Governance Code of listed companies aprproved by the Spanish Securities Market Comission.
Our corporation has been working to complain with law requirements, and in that way, Cellnex comply in good faith with explicit and implicit contract with employees, supplier financers and clientsm and observing those ethical duties that are reasonably imposed by a responsible business conduct. Cellnex goes farther law regulation.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</si>
</sst>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0.00_-;\-&quot;£&quot;* #,##0.00_-;_-&quot;£&quot;* &quot;-&quot;??_-;_-@_-"/>
    <numFmt numFmtId="43" formatCode="_-* #,##0.00_-;\-* #,##0.00_-;_-* &quot;-&quot;??_-;_-@_-"/>
    <numFmt numFmtId="164" formatCode="#0;&quot;-&quot;#0;#0;_(@_)"/>
    <numFmt numFmtId="165" formatCode="d/m/yyyy"/>
    <numFmt numFmtId="166" formatCode="#,##0;\(#,##0\);&quot;-&quot;;_(@_)"/>
    <numFmt numFmtId="167" formatCode="0.0"/>
    <numFmt numFmtId="168" formatCode="#,##0;&quot;-&quot;#,##0;&quot;-&quot;;_(@_)"/>
    <numFmt numFmtId="169" formatCode="#,##0;&quot;-&quot;#,##0;&quot;—&quot;;_(@_)"/>
    <numFmt numFmtId="170" formatCode="#,##0.00;&quot;-&quot;#,##0.00;&quot;-&quot;;_(@_)"/>
    <numFmt numFmtId="171" formatCode="_-* #,##0_-;\-* #,##0_-;_-* &quot;-&quot;??_-;_-@_-"/>
    <numFmt numFmtId="172" formatCode="* #,##0;* \(#,##0\);* &quot;—&quot;;_(@_)"/>
    <numFmt numFmtId="173" formatCode="0.0%"/>
    <numFmt numFmtId="174" formatCode="_-* #,##0.0_-;\-* #,##0.0_-;_-* &quot;-&quot;??_-;_-@_-"/>
    <numFmt numFmtId="175" formatCode="[$€-2]\ #,##0.00;[Red]\-[$€-2]\ #,##0.00"/>
    <numFmt numFmtId="176" formatCode="#,##0.0;&quot;-&quot;#,##0.0;&quot;-&quot;;_(@_)"/>
    <numFmt numFmtId="177" formatCode="_-* #,##0\ [$€-C0A]_-;\-* #,##0\ [$€-C0A]_-;_-* &quot;-&quot;??\ [$€-C0A]_-;_-@_-"/>
  </numFmts>
  <fonts count="133">
    <font>
      <sz val="10"/>
      <name val="Arial"/>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b/>
      <sz val="9"/>
      <color rgb="FF000000"/>
      <name val="Arial"/>
      <family val="2"/>
    </font>
    <font>
      <b/>
      <sz val="12"/>
      <color rgb="FF009AAC"/>
      <name val="Helvetica"/>
      <family val="2"/>
    </font>
    <font>
      <sz val="9"/>
      <color rgb="FF000000"/>
      <name val="Helvetica"/>
      <family val="2"/>
    </font>
    <font>
      <sz val="11"/>
      <color rgb="FF000000"/>
      <name val="Arial"/>
      <family val="2"/>
    </font>
    <font>
      <sz val="10"/>
      <name val="Arial"/>
      <family val="2"/>
    </font>
    <font>
      <sz val="10"/>
      <name val="Roboto"/>
    </font>
    <font>
      <sz val="20"/>
      <color theme="6"/>
      <name val="Roboto"/>
    </font>
    <font>
      <sz val="8"/>
      <color rgb="FF808080"/>
      <name val="Roboto"/>
    </font>
    <font>
      <b/>
      <sz val="8"/>
      <color rgb="FF808080"/>
      <name val="Roboto"/>
    </font>
    <font>
      <sz val="10"/>
      <color theme="5"/>
      <name val="Roboto"/>
    </font>
    <font>
      <b/>
      <sz val="9"/>
      <color theme="5"/>
      <name val="Roboto"/>
    </font>
    <font>
      <sz val="7"/>
      <color rgb="FF808080"/>
      <name val="Roboto"/>
    </font>
    <font>
      <sz val="8"/>
      <color theme="0" tint="-0.499984740745262"/>
      <name val="Roboto"/>
    </font>
    <font>
      <sz val="9.5"/>
      <color theme="3"/>
      <name val="Calibri Light"/>
      <family val="2"/>
      <scheme val="major"/>
    </font>
    <font>
      <b/>
      <sz val="16"/>
      <color theme="4"/>
      <name val="Calibri Light"/>
      <family val="2"/>
      <scheme val="major"/>
    </font>
    <font>
      <b/>
      <sz val="9.5"/>
      <color theme="0"/>
      <name val="Calibri"/>
      <family val="2"/>
      <scheme val="minor"/>
    </font>
    <font>
      <u/>
      <sz val="9.5"/>
      <color theme="4"/>
      <name val="Calibri Light"/>
      <family val="2"/>
      <scheme val="major"/>
    </font>
    <font>
      <b/>
      <sz val="7"/>
      <color theme="3"/>
      <name val="Calibri"/>
      <family val="2"/>
      <scheme val="minor"/>
    </font>
    <font>
      <b/>
      <sz val="9.5"/>
      <color theme="0"/>
      <name val="Calibri Light"/>
      <family val="2"/>
      <scheme val="major"/>
    </font>
    <font>
      <sz val="9.5"/>
      <color theme="0"/>
      <name val="Calibri Light"/>
      <family val="2"/>
      <scheme val="major"/>
    </font>
    <font>
      <b/>
      <sz val="9.5"/>
      <color theme="3"/>
      <name val="Calibri Light"/>
      <family val="2"/>
      <scheme val="major"/>
    </font>
    <font>
      <sz val="9.5"/>
      <color theme="3"/>
      <name val="Calibri"/>
      <family val="2"/>
      <scheme val="minor"/>
    </font>
    <font>
      <sz val="7"/>
      <color theme="3"/>
      <name val="Calibri Light"/>
      <family val="2"/>
      <scheme val="major"/>
    </font>
    <font>
      <sz val="7"/>
      <name val="Arial Black"/>
      <family val="2"/>
    </font>
    <font>
      <sz val="7"/>
      <name val="Arial"/>
      <family val="2"/>
    </font>
    <font>
      <b/>
      <sz val="9.5"/>
      <color rgb="FF4A4D4E"/>
      <name val="Calibri Light"/>
      <family val="2"/>
      <scheme val="major"/>
    </font>
    <font>
      <sz val="9.5"/>
      <color rgb="FF4A4D4E"/>
      <name val="Calibri Light"/>
      <family val="2"/>
      <scheme val="major"/>
    </font>
    <font>
      <b/>
      <sz val="9.5"/>
      <color theme="3"/>
      <name val="Calibri Light"/>
      <family val="2"/>
      <scheme val="major"/>
    </font>
    <font>
      <sz val="9.5"/>
      <color rgb="FF4A4D4E"/>
      <name val="Calibri Light"/>
      <family val="2"/>
      <scheme val="major"/>
    </font>
    <font>
      <sz val="10"/>
      <color rgb="FF808080"/>
      <name val="Roboto"/>
    </font>
    <font>
      <sz val="5"/>
      <color rgb="FF808080"/>
      <name val="Roboto"/>
    </font>
    <font>
      <sz val="8"/>
      <color theme="3"/>
      <name val="Calibri"/>
      <family val="2"/>
      <scheme val="minor"/>
    </font>
    <font>
      <sz val="10"/>
      <color rgb="FF000000"/>
      <name val="Calibri"/>
      <family val="2"/>
      <scheme val="minor"/>
    </font>
    <font>
      <u/>
      <sz val="11"/>
      <color theme="10"/>
      <name val="Calibri"/>
      <family val="2"/>
      <scheme val="minor"/>
    </font>
    <font>
      <sz val="8"/>
      <name val="Arial"/>
      <family val="2"/>
    </font>
    <font>
      <sz val="8"/>
      <name val="Arial"/>
      <family val="2"/>
    </font>
    <font>
      <sz val="8"/>
      <name val="Arial"/>
      <family val="2"/>
    </font>
    <font>
      <sz val="14"/>
      <name val="Helvetica"/>
      <family val="2"/>
    </font>
    <font>
      <sz val="14"/>
      <color theme="0"/>
      <name val="Roboto Condensed Bold"/>
    </font>
    <font>
      <sz val="14"/>
      <color rgb="FF425563"/>
      <name val="Helvetica"/>
      <family val="2"/>
    </font>
    <font>
      <b/>
      <sz val="12"/>
      <color theme="0"/>
      <name val="Roboto"/>
    </font>
    <font>
      <sz val="20"/>
      <color theme="6"/>
      <name val="Roboto Condensed"/>
    </font>
    <font>
      <b/>
      <sz val="12"/>
      <color rgb="FF539A0B"/>
      <name val="Roboto Condensed"/>
    </font>
    <font>
      <b/>
      <sz val="12"/>
      <color theme="6"/>
      <name val="Roboto Condensed"/>
    </font>
    <font>
      <sz val="12"/>
      <color rgb="FF808080"/>
      <name val="Roboto Condensed"/>
    </font>
    <font>
      <sz val="12"/>
      <color theme="0" tint="-0.499984740745262"/>
      <name val="Roboto Condensed"/>
    </font>
    <font>
      <b/>
      <sz val="12"/>
      <color rgb="FF808080"/>
      <name val="Roboto Condensed"/>
    </font>
    <font>
      <sz val="8"/>
      <color theme="2" tint="-0.499984740745262"/>
      <name val="Roboto"/>
    </font>
    <font>
      <sz val="10"/>
      <color theme="2" tint="-0.499984740745262"/>
      <name val="Roboto"/>
    </font>
    <font>
      <b/>
      <sz val="12"/>
      <color theme="0" tint="-0.499984740745262"/>
      <name val="Roboto Condensed"/>
    </font>
    <font>
      <sz val="10"/>
      <name val="Arial"/>
      <family val="2"/>
    </font>
    <font>
      <b/>
      <sz val="10"/>
      <color rgb="FF70AD47"/>
      <name val="Roboto"/>
    </font>
    <font>
      <b/>
      <sz val="12"/>
      <color rgb="FF64A70B"/>
      <name val="Roboto"/>
    </font>
    <font>
      <sz val="12"/>
      <name val="Roboto Condensed"/>
    </font>
    <font>
      <sz val="12"/>
      <color theme="6"/>
      <name val="Roboto Condensed"/>
    </font>
    <font>
      <b/>
      <sz val="12"/>
      <color theme="2" tint="-0.499984740745262"/>
      <name val="Roboto Condensed"/>
    </font>
    <font>
      <b/>
      <sz val="12"/>
      <color rgb="FF64A70B"/>
      <name val="Roboto Condensed"/>
    </font>
    <font>
      <sz val="12"/>
      <color rgb="FF64A70B"/>
      <name val="Roboto Condensed"/>
    </font>
    <font>
      <sz val="12"/>
      <color theme="2" tint="-0.499984740745262"/>
      <name val="Roboto Condensed"/>
    </font>
    <font>
      <sz val="10"/>
      <color theme="0"/>
      <name val="Roboto"/>
    </font>
    <font>
      <sz val="20"/>
      <color theme="5"/>
      <name val="Roboto Condensed"/>
    </font>
    <font>
      <b/>
      <sz val="12"/>
      <color theme="5"/>
      <name val="Roboto Condensed"/>
    </font>
    <font>
      <b/>
      <sz val="10"/>
      <name val="Roboto"/>
    </font>
    <font>
      <sz val="20"/>
      <color rgb="FF425563"/>
      <name val="Roboto Condensed"/>
    </font>
    <font>
      <b/>
      <sz val="12"/>
      <color rgb="FF425563"/>
      <name val="Roboto Condensed"/>
    </font>
    <font>
      <b/>
      <sz val="12"/>
      <color theme="0"/>
      <name val="Roboto Condensed"/>
    </font>
    <font>
      <sz val="10"/>
      <color rgb="FFFF0000"/>
      <name val="Roboto"/>
    </font>
    <font>
      <sz val="10"/>
      <name val="Helvetica"/>
      <family val="2"/>
    </font>
    <font>
      <vertAlign val="superscript"/>
      <sz val="8"/>
      <name val="Helvetica"/>
      <family val="2"/>
    </font>
    <font>
      <b/>
      <sz val="12"/>
      <color rgb="FF000000"/>
      <name val="Roboto Condensed"/>
    </font>
    <font>
      <sz val="10"/>
      <name val="Roboto Condensed"/>
    </font>
    <font>
      <sz val="12"/>
      <color rgb="FF000000"/>
      <name val="Roboto Condensed"/>
    </font>
    <font>
      <sz val="20"/>
      <color rgb="FF0099AC"/>
      <name val="Roboto Condensed"/>
    </font>
    <font>
      <b/>
      <sz val="12"/>
      <color theme="2" tint="-0.499984740745262"/>
      <name val="Roboto"/>
    </font>
    <font>
      <b/>
      <vertAlign val="superscript"/>
      <sz val="12"/>
      <color theme="0"/>
      <name val="Roboto"/>
    </font>
    <font>
      <vertAlign val="superscript"/>
      <sz val="8"/>
      <color rgb="FF808080"/>
      <name val="Roboto"/>
    </font>
    <font>
      <vertAlign val="superscript"/>
      <sz val="12"/>
      <color rgb="FF808080"/>
      <name val="Roboto Condensed"/>
    </font>
    <font>
      <b/>
      <vertAlign val="superscript"/>
      <sz val="12"/>
      <color rgb="FF425563"/>
      <name val="Roboto Condensed"/>
    </font>
    <font>
      <b/>
      <vertAlign val="superscript"/>
      <sz val="12"/>
      <color rgb="FF539A0B"/>
      <name val="Roboto Condensed"/>
    </font>
    <font>
      <vertAlign val="superscript"/>
      <sz val="20"/>
      <color theme="6"/>
      <name val="Roboto Condensed"/>
    </font>
    <font>
      <b/>
      <vertAlign val="subscript"/>
      <sz val="12"/>
      <color rgb="FF539A0B"/>
      <name val="Roboto Condensed"/>
    </font>
    <font>
      <i/>
      <sz val="12"/>
      <color rgb="FF808080"/>
      <name val="Roboto Condensed"/>
    </font>
    <font>
      <vertAlign val="subscript"/>
      <sz val="12"/>
      <color rgb="FF808080"/>
      <name val="Roboto Condensed"/>
    </font>
    <font>
      <vertAlign val="subscript"/>
      <sz val="12"/>
      <color theme="0" tint="-0.499984740745262"/>
      <name val="Roboto Condensed"/>
    </font>
    <font>
      <b/>
      <vertAlign val="superscript"/>
      <sz val="12"/>
      <color theme="5"/>
      <name val="Roboto Condensed"/>
    </font>
    <font>
      <b/>
      <sz val="10"/>
      <color theme="2" tint="-0.499984740745262"/>
      <name val="Roboto"/>
    </font>
    <font>
      <b/>
      <sz val="12"/>
      <color theme="3"/>
      <name val="Roboto Condensed"/>
    </font>
    <font>
      <sz val="9"/>
      <name val="Roboto"/>
    </font>
    <font>
      <sz val="9"/>
      <color rgb="FF808080"/>
      <name val="Roboto"/>
    </font>
    <font>
      <vertAlign val="superscript"/>
      <sz val="9"/>
      <color rgb="FF808080"/>
      <name val="Roboto"/>
    </font>
    <font>
      <vertAlign val="superscript"/>
      <sz val="8"/>
      <color theme="2" tint="-0.499984740745262"/>
      <name val="Roboto"/>
    </font>
    <font>
      <sz val="9"/>
      <color theme="2" tint="-0.499984740745262"/>
      <name val="Roboto"/>
    </font>
    <font>
      <vertAlign val="superscript"/>
      <sz val="9"/>
      <color theme="2" tint="-0.499984740745262"/>
      <name val="Roboto"/>
    </font>
    <font>
      <sz val="9"/>
      <color theme="0" tint="-0.499984740745262"/>
      <name val="Roboto"/>
    </font>
    <font>
      <vertAlign val="superscript"/>
      <sz val="9"/>
      <color theme="0" tint="-0.499984740745262"/>
      <name val="Roboto"/>
    </font>
    <font>
      <sz val="10"/>
      <color rgb="FF808080"/>
      <name val="Roboto Condensed"/>
    </font>
    <font>
      <sz val="10"/>
      <color theme="2" tint="-0.499984740745262"/>
      <name val="Roboto Condensed"/>
    </font>
    <font>
      <sz val="8.5"/>
      <color rgb="FF404040"/>
      <name val="HelveticaLTStd-Light"/>
    </font>
    <font>
      <sz val="18"/>
      <color rgb="FF334350"/>
      <name val="Arial"/>
      <family val="2"/>
    </font>
    <font>
      <sz val="16"/>
      <color rgb="FF334350"/>
      <name val="Roboto"/>
    </font>
    <font>
      <b/>
      <sz val="10"/>
      <color rgb="FF334350"/>
      <name val="Roboto"/>
    </font>
    <font>
      <sz val="11"/>
      <color theme="0" tint="-0.499984740745262"/>
      <name val="Roboto"/>
    </font>
    <font>
      <b/>
      <sz val="12"/>
      <color rgb="FF334350"/>
      <name val="Roboto"/>
    </font>
    <font>
      <vertAlign val="superscript"/>
      <sz val="12"/>
      <color theme="2" tint="-0.499984740745262"/>
      <name val="Roboto Condensed"/>
    </font>
    <font>
      <sz val="9.5"/>
      <color theme="4"/>
      <name val="Roboto"/>
    </font>
    <font>
      <sz val="20"/>
      <color theme="4"/>
      <name val="Roboto Condensed"/>
    </font>
    <font>
      <sz val="10"/>
      <color theme="0"/>
      <name val="Arial"/>
      <family val="2"/>
    </font>
    <font>
      <b/>
      <sz val="12"/>
      <color rgb="FF64A70B"/>
      <name val="Helvetica"/>
      <family val="2"/>
    </font>
    <font>
      <sz val="12"/>
      <name val="Helvetica"/>
      <family val="2"/>
    </font>
    <font>
      <sz val="12"/>
      <name val="Roboto"/>
    </font>
    <font>
      <b/>
      <sz val="12"/>
      <color theme="5"/>
      <name val="Helvetica"/>
      <family val="2"/>
    </font>
    <font>
      <b/>
      <sz val="12"/>
      <color rgb="FF425563"/>
      <name val="Helvetica"/>
      <family val="2"/>
    </font>
    <font>
      <b/>
      <sz val="12"/>
      <color rgb="FF0099AC"/>
      <name val="Helvetica"/>
      <family val="2"/>
    </font>
    <font>
      <b/>
      <sz val="12"/>
      <color theme="4"/>
      <name val="Helvetica"/>
      <family val="2"/>
    </font>
    <font>
      <b/>
      <sz val="12"/>
      <color rgb="FF000000"/>
      <name val="Helvetica"/>
      <family val="2"/>
    </font>
    <font>
      <b/>
      <sz val="12"/>
      <name val="Roboto"/>
    </font>
    <font>
      <sz val="14"/>
      <color theme="5"/>
      <name val="Roboto Condensed"/>
    </font>
    <font>
      <sz val="14"/>
      <color rgb="FF64A70B"/>
      <name val="Roboto Condensed"/>
    </font>
    <font>
      <sz val="14"/>
      <color rgb="FF425563"/>
      <name val="Roboto Condensed"/>
    </font>
    <font>
      <sz val="14"/>
      <color rgb="FF0099AC"/>
      <name val="Roboto Condensed"/>
    </font>
    <font>
      <i/>
      <sz val="10"/>
      <color rgb="FF808080"/>
      <name val="Roboto Condensed"/>
    </font>
    <font>
      <b/>
      <sz val="10"/>
      <color rgb="FF808080"/>
      <name val="Roboto Condensed"/>
    </font>
  </fonts>
  <fills count="18">
    <fill>
      <patternFill patternType="none"/>
    </fill>
    <fill>
      <patternFill patternType="gray125"/>
    </fill>
    <fill>
      <patternFill patternType="solid">
        <fgColor rgb="FFFFFFFF"/>
        <bgColor indexed="64"/>
      </patternFill>
    </fill>
    <fill>
      <patternFill patternType="solid">
        <fgColor rgb="FFBDD7EE"/>
        <bgColor indexed="64"/>
      </patternFill>
    </fill>
    <fill>
      <patternFill patternType="solid">
        <fgColor rgb="FFDEF3C0"/>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2" tint="-4.9989318521683403E-2"/>
        <bgColor indexed="64"/>
      </patternFill>
    </fill>
    <fill>
      <patternFill patternType="solid">
        <fgColor theme="2"/>
        <bgColor indexed="64"/>
      </patternFill>
    </fill>
    <fill>
      <patternFill patternType="solid">
        <fgColor theme="0"/>
      </patternFill>
    </fill>
    <fill>
      <patternFill patternType="solid">
        <fgColor theme="2"/>
      </patternFill>
    </fill>
    <fill>
      <patternFill patternType="solid">
        <fgColor rgb="FFFFFFFF"/>
        <bgColor rgb="FF000000"/>
      </patternFill>
    </fill>
    <fill>
      <patternFill patternType="solid">
        <fgColor rgb="FF64A70B"/>
        <bgColor indexed="64"/>
      </patternFill>
    </fill>
    <fill>
      <patternFill patternType="solid">
        <fgColor rgb="FF425563"/>
        <bgColor indexed="64"/>
      </patternFill>
    </fill>
    <fill>
      <patternFill patternType="solid">
        <fgColor rgb="FF0099AC"/>
        <bgColor indexed="64"/>
      </patternFill>
    </fill>
  </fills>
  <borders count="64">
    <border>
      <left/>
      <right/>
      <top/>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bottom/>
      <diagonal/>
    </border>
    <border>
      <left/>
      <right/>
      <top/>
      <bottom style="medium">
        <color theme="3"/>
      </bottom>
      <diagonal/>
    </border>
    <border>
      <left/>
      <right/>
      <top/>
      <bottom style="hair">
        <color theme="3"/>
      </bottom>
      <diagonal/>
    </border>
    <border>
      <left/>
      <right/>
      <top/>
      <bottom style="thin">
        <color auto="1"/>
      </bottom>
      <diagonal/>
    </border>
    <border>
      <left/>
      <right/>
      <top/>
      <bottom style="hair">
        <color auto="1"/>
      </bottom>
      <diagonal/>
    </border>
    <border>
      <left/>
      <right/>
      <top/>
      <bottom style="medium">
        <color rgb="FF4A4D4E"/>
      </bottom>
      <diagonal/>
    </border>
    <border>
      <left/>
      <right/>
      <top style="thin">
        <color indexed="64"/>
      </top>
      <bottom style="thin">
        <color indexed="64"/>
      </bottom>
      <diagonal/>
    </border>
    <border>
      <left/>
      <right/>
      <top style="thin">
        <color auto="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medium">
        <color theme="6"/>
      </bottom>
      <diagonal/>
    </border>
    <border>
      <left/>
      <right/>
      <top style="thick">
        <color rgb="FF64A70B"/>
      </top>
      <bottom style="thin">
        <color rgb="FF64A70B"/>
      </bottom>
      <diagonal/>
    </border>
    <border>
      <left/>
      <right/>
      <top/>
      <bottom style="thin">
        <color rgb="FF61AB30"/>
      </bottom>
      <diagonal/>
    </border>
    <border>
      <left/>
      <right/>
      <top style="thin">
        <color rgb="FF61AB30"/>
      </top>
      <bottom/>
      <diagonal/>
    </border>
    <border>
      <left/>
      <right/>
      <top style="thin">
        <color rgb="FF64A70B"/>
      </top>
      <bottom style="thin">
        <color rgb="FF64A70B"/>
      </bottom>
      <diagonal/>
    </border>
    <border>
      <left/>
      <right/>
      <top style="thick">
        <color rgb="FF64A70B"/>
      </top>
      <bottom/>
      <diagonal/>
    </border>
    <border>
      <left/>
      <right/>
      <top/>
      <bottom style="thin">
        <color rgb="FF64A70B"/>
      </bottom>
      <diagonal/>
    </border>
    <border>
      <left/>
      <right style="thin">
        <color rgb="FF92D050"/>
      </right>
      <top/>
      <bottom style="thin">
        <color rgb="FF92D050"/>
      </bottom>
      <diagonal/>
    </border>
    <border>
      <left/>
      <right/>
      <top style="thin">
        <color rgb="FF64A70B"/>
      </top>
      <bottom/>
      <diagonal/>
    </border>
    <border>
      <left/>
      <right/>
      <top/>
      <bottom style="medium">
        <color theme="5"/>
      </bottom>
      <diagonal/>
    </border>
    <border>
      <left/>
      <right/>
      <top style="thin">
        <color theme="5"/>
      </top>
      <bottom style="thin">
        <color theme="5"/>
      </bottom>
      <diagonal/>
    </border>
    <border>
      <left/>
      <right/>
      <top style="thin">
        <color theme="5"/>
      </top>
      <bottom/>
      <diagonal/>
    </border>
    <border>
      <left/>
      <right/>
      <top style="medium">
        <color theme="5"/>
      </top>
      <bottom style="thin">
        <color theme="5"/>
      </bottom>
      <diagonal/>
    </border>
    <border>
      <left/>
      <right/>
      <top/>
      <bottom style="thin">
        <color theme="5"/>
      </bottom>
      <diagonal/>
    </border>
    <border>
      <left/>
      <right/>
      <top style="medium">
        <color theme="5"/>
      </top>
      <bottom/>
      <diagonal/>
    </border>
    <border>
      <left/>
      <right/>
      <top/>
      <bottom style="medium">
        <color rgb="FF425563"/>
      </bottom>
      <diagonal/>
    </border>
    <border>
      <left/>
      <right/>
      <top style="medium">
        <color rgb="FF425563"/>
      </top>
      <bottom style="thin">
        <color rgb="FF425563"/>
      </bottom>
      <diagonal/>
    </border>
    <border>
      <left/>
      <right/>
      <top/>
      <bottom style="thin">
        <color rgb="FF425563"/>
      </bottom>
      <diagonal/>
    </border>
    <border>
      <left/>
      <right/>
      <top style="thin">
        <color rgb="FF425563"/>
      </top>
      <bottom style="thin">
        <color rgb="FF425563"/>
      </bottom>
      <diagonal/>
    </border>
    <border>
      <left/>
      <right/>
      <top style="thin">
        <color rgb="FF425563"/>
      </top>
      <bottom style="thin">
        <color indexed="64"/>
      </bottom>
      <diagonal/>
    </border>
    <border>
      <left/>
      <right/>
      <top style="medium">
        <color rgb="FF425563"/>
      </top>
      <bottom style="thin">
        <color indexed="64"/>
      </bottom>
      <diagonal/>
    </border>
    <border>
      <left/>
      <right/>
      <top style="thin">
        <color auto="1"/>
      </top>
      <bottom style="hair">
        <color auto="1"/>
      </bottom>
      <diagonal/>
    </border>
    <border>
      <left/>
      <right/>
      <top style="hair">
        <color auto="1"/>
      </top>
      <bottom style="hair">
        <color indexed="64"/>
      </bottom>
      <diagonal/>
    </border>
    <border>
      <left/>
      <right/>
      <top style="medium">
        <color rgb="FF64A70B"/>
      </top>
      <bottom style="thick">
        <color rgb="FF64A70B"/>
      </bottom>
      <diagonal/>
    </border>
    <border>
      <left/>
      <right/>
      <top/>
      <bottom style="thick">
        <color rgb="FF64A70B"/>
      </bottom>
      <diagonal/>
    </border>
    <border>
      <left/>
      <right/>
      <top/>
      <bottom style="thin">
        <color rgb="FF0099AC"/>
      </bottom>
      <diagonal/>
    </border>
    <border>
      <left/>
      <right/>
      <top/>
      <bottom style="medium">
        <color rgb="FF0199AC"/>
      </bottom>
      <diagonal/>
    </border>
    <border>
      <left/>
      <right/>
      <top style="thin">
        <color rgb="FF0199AC"/>
      </top>
      <bottom style="thin">
        <color rgb="FF0199AC"/>
      </bottom>
      <diagonal/>
    </border>
    <border>
      <left/>
      <right/>
      <top style="thin">
        <color theme="3"/>
      </top>
      <bottom style="thin">
        <color auto="1"/>
      </bottom>
      <diagonal/>
    </border>
    <border>
      <left/>
      <right/>
      <top/>
      <bottom style="thin">
        <color theme="3"/>
      </bottom>
      <diagonal/>
    </border>
    <border>
      <left/>
      <right/>
      <top/>
      <bottom style="thin">
        <color theme="6"/>
      </bottom>
      <diagonal/>
    </border>
    <border>
      <left/>
      <right/>
      <top style="thin">
        <color theme="0" tint="-0.249977111117893"/>
      </top>
      <bottom style="thin">
        <color theme="2" tint="-0.249977111117893"/>
      </bottom>
      <diagonal/>
    </border>
    <border>
      <left style="thin">
        <color rgb="FF86BC25"/>
      </left>
      <right style="thin">
        <color rgb="FF86BC25"/>
      </right>
      <top style="thick">
        <color rgb="FF64A70B"/>
      </top>
      <bottom/>
      <diagonal/>
    </border>
    <border>
      <left style="thin">
        <color rgb="FF86BC25"/>
      </left>
      <right/>
      <top style="thick">
        <color rgb="FF64A70B"/>
      </top>
      <bottom/>
      <diagonal/>
    </border>
    <border>
      <left style="thin">
        <color rgb="FF86BC25"/>
      </left>
      <right/>
      <top style="thick">
        <color rgb="FF64A70B"/>
      </top>
      <bottom style="thin">
        <color rgb="FF64A70B"/>
      </bottom>
      <diagonal/>
    </border>
    <border>
      <left/>
      <right/>
      <top/>
      <bottom style="thin">
        <color rgb="FF92D050"/>
      </bottom>
      <diagonal/>
    </border>
    <border>
      <left style="thin">
        <color rgb="FF86BC25"/>
      </left>
      <right style="thin">
        <color rgb="FF86BC25"/>
      </right>
      <top/>
      <bottom style="thin">
        <color rgb="FF92D050"/>
      </bottom>
      <diagonal/>
    </border>
    <border>
      <left style="thin">
        <color rgb="FF86BC25"/>
      </left>
      <right/>
      <top/>
      <bottom style="thin">
        <color rgb="FF92D050"/>
      </bottom>
      <diagonal/>
    </border>
    <border>
      <left style="thin">
        <color rgb="FF86BC25"/>
      </left>
      <right style="thin">
        <color rgb="FF92D050"/>
      </right>
      <top style="thin">
        <color rgb="FF64A70B"/>
      </top>
      <bottom style="thin">
        <color rgb="FF92D050"/>
      </bottom>
      <diagonal/>
    </border>
    <border>
      <left/>
      <right/>
      <top style="thin">
        <color rgb="FF64A70B"/>
      </top>
      <bottom style="medium">
        <color rgb="FF86BC25"/>
      </bottom>
      <diagonal/>
    </border>
    <border>
      <left/>
      <right/>
      <top style="thin">
        <color theme="3"/>
      </top>
      <bottom style="thin">
        <color theme="3"/>
      </bottom>
      <diagonal/>
    </border>
    <border>
      <left/>
      <right/>
      <top style="thin">
        <color theme="3"/>
      </top>
      <bottom/>
      <diagonal/>
    </border>
    <border>
      <left/>
      <right/>
      <top style="medium">
        <color rgb="FF334350"/>
      </top>
      <bottom/>
      <diagonal/>
    </border>
    <border>
      <left/>
      <right/>
      <top/>
      <bottom style="thin">
        <color rgb="FF334350"/>
      </bottom>
      <diagonal/>
    </border>
    <border>
      <left/>
      <right/>
      <top style="medium">
        <color rgb="FF425563"/>
      </top>
      <bottom/>
      <diagonal/>
    </border>
  </borders>
  <cellStyleXfs count="59">
    <xf numFmtId="0" fontId="0" fillId="0" borderId="0"/>
    <xf numFmtId="0" fontId="5" fillId="0" borderId="0" applyBorder="0">
      <alignment wrapText="1"/>
    </xf>
    <xf numFmtId="0" fontId="6" fillId="0" borderId="0" applyBorder="0">
      <alignment wrapText="1"/>
    </xf>
    <xf numFmtId="0" fontId="7" fillId="0" borderId="0" applyBorder="0">
      <alignment wrapText="1"/>
    </xf>
    <xf numFmtId="0" fontId="8" fillId="0" borderId="0" applyBorder="0">
      <alignment wrapText="1"/>
    </xf>
    <xf numFmtId="0" fontId="9" fillId="0" borderId="0" applyBorder="0">
      <alignment wrapText="1"/>
    </xf>
    <xf numFmtId="0" fontId="24" fillId="7" borderId="0">
      <alignment vertical="top" wrapText="1"/>
    </xf>
    <xf numFmtId="0" fontId="25" fillId="0" borderId="0" applyNumberFormat="0" applyFill="0" applyBorder="0" applyAlignment="0" applyProtection="0"/>
    <xf numFmtId="0" fontId="28" fillId="0" borderId="0">
      <alignment horizontal="right"/>
    </xf>
    <xf numFmtId="0" fontId="26" fillId="9" borderId="0">
      <alignment horizontal="center"/>
    </xf>
    <xf numFmtId="0" fontId="37" fillId="7" borderId="11" applyNumberFormat="0"/>
    <xf numFmtId="0" fontId="27" fillId="7" borderId="11" applyNumberFormat="0" applyProtection="0">
      <alignment horizontal="center"/>
    </xf>
    <xf numFmtId="2" fontId="37" fillId="7" borderId="10" applyNumberFormat="0"/>
    <xf numFmtId="167" fontId="37" fillId="12" borderId="11" applyNumberFormat="0" applyAlignment="0" applyProtection="0">
      <alignment horizontal="right"/>
    </xf>
    <xf numFmtId="0" fontId="29" fillId="9" borderId="0" applyProtection="0">
      <alignment horizontal="right"/>
    </xf>
    <xf numFmtId="0" fontId="30" fillId="9" borderId="0" applyProtection="0">
      <alignment horizontal="right"/>
    </xf>
    <xf numFmtId="2" fontId="36" fillId="7" borderId="10" applyNumberFormat="0">
      <alignment horizontal="right"/>
    </xf>
    <xf numFmtId="0" fontId="32" fillId="7" borderId="0" applyProtection="0">
      <alignment vertical="top"/>
    </xf>
    <xf numFmtId="0" fontId="33" fillId="7" borderId="0"/>
    <xf numFmtId="0" fontId="31" fillId="7" borderId="11"/>
    <xf numFmtId="2" fontId="31" fillId="7" borderId="10"/>
    <xf numFmtId="2" fontId="38" fillId="7" borderId="0" applyFill="0" applyBorder="0" applyAlignment="0" applyProtection="0"/>
    <xf numFmtId="0" fontId="29" fillId="9" borderId="0" applyProtection="0">
      <alignment horizontal="left"/>
    </xf>
    <xf numFmtId="0" fontId="34" fillId="0" borderId="12"/>
    <xf numFmtId="0" fontId="34" fillId="0" borderId="12">
      <alignment horizontal="right"/>
    </xf>
    <xf numFmtId="0" fontId="35" fillId="0" borderId="0"/>
    <xf numFmtId="0" fontId="15" fillId="0" borderId="0" applyProtection="0"/>
    <xf numFmtId="0" fontId="15" fillId="0" borderId="0"/>
    <xf numFmtId="43" fontId="15" fillId="0" borderId="0" applyFont="0" applyFill="0" applyBorder="0" applyAlignment="0" applyProtection="0"/>
    <xf numFmtId="2" fontId="24" fillId="7" borderId="10" applyNumberFormat="0" applyFont="0" applyFill="0" applyAlignment="0" applyProtection="0"/>
    <xf numFmtId="0" fontId="27" fillId="7" borderId="11" applyNumberFormat="0" applyFill="0" applyBorder="0" applyProtection="0">
      <alignment horizontal="left"/>
    </xf>
    <xf numFmtId="1" fontId="36" fillId="13" borderId="11" applyNumberFormat="0" applyProtection="0">
      <alignment horizontal="right"/>
    </xf>
    <xf numFmtId="3" fontId="36" fillId="12" borderId="11" applyProtection="0">
      <alignment horizontal="right"/>
    </xf>
    <xf numFmtId="2" fontId="39" fillId="7" borderId="10" applyNumberFormat="0">
      <alignment horizontal="right"/>
    </xf>
    <xf numFmtId="2" fontId="36" fillId="13" borderId="10" applyNumberFormat="0">
      <alignment horizontal="right"/>
    </xf>
    <xf numFmtId="0" fontId="24" fillId="13" borderId="13" applyProtection="0">
      <alignment vertical="top" wrapText="1"/>
    </xf>
    <xf numFmtId="0" fontId="24" fillId="13" borderId="14" applyProtection="0">
      <alignment vertical="top" wrapText="1"/>
    </xf>
    <xf numFmtId="0" fontId="43" fillId="0" borderId="0"/>
    <xf numFmtId="0" fontId="15" fillId="0" borderId="0"/>
    <xf numFmtId="0" fontId="4" fillId="0" borderId="0"/>
    <xf numFmtId="0" fontId="44" fillId="0" borderId="0" applyNumberFormat="0" applyFill="0" applyBorder="0" applyAlignment="0" applyProtection="0"/>
    <xf numFmtId="0" fontId="3" fillId="0" borderId="0"/>
    <xf numFmtId="9" fontId="3"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43" fontId="61" fillId="0" borderId="0" applyFont="0" applyFill="0" applyBorder="0" applyAlignment="0" applyProtection="0"/>
    <xf numFmtId="9" fontId="61" fillId="0" borderId="0" applyFont="0" applyFill="0" applyBorder="0" applyAlignment="0" applyProtection="0"/>
    <xf numFmtId="44" fontId="61" fillId="0" borderId="0" applyFont="0" applyFill="0" applyBorder="0" applyAlignment="0" applyProtection="0"/>
  </cellStyleXfs>
  <cellXfs count="460">
    <xf numFmtId="0" fontId="0" fillId="0" borderId="0" xfId="0"/>
    <xf numFmtId="0" fontId="10" fillId="2" borderId="0" xfId="0" applyFont="1" applyFill="1" applyAlignment="1">
      <alignment vertical="center" wrapText="1"/>
    </xf>
    <xf numFmtId="0" fontId="12" fillId="2" borderId="0" xfId="0" applyFont="1" applyFill="1" applyAlignment="1">
      <alignment vertical="center" wrapText="1"/>
    </xf>
    <xf numFmtId="0" fontId="11" fillId="2" borderId="0" xfId="0" applyFont="1" applyFill="1" applyAlignment="1">
      <alignment vertical="center" wrapText="1"/>
    </xf>
    <xf numFmtId="0" fontId="10" fillId="2" borderId="2" xfId="0" applyFont="1" applyFill="1" applyBorder="1" applyAlignment="1">
      <alignment horizontal="center" vertical="center" wrapText="1"/>
    </xf>
    <xf numFmtId="0" fontId="10" fillId="2" borderId="0" xfId="0" applyFont="1" applyFill="1" applyAlignment="1">
      <alignment horizontal="left" vertical="center" wrapText="1"/>
    </xf>
    <xf numFmtId="164" fontId="10" fillId="4" borderId="3" xfId="0" applyNumberFormat="1" applyFont="1" applyFill="1" applyBorder="1" applyAlignment="1">
      <alignment horizontal="center" vertical="center" wrapText="1"/>
    </xf>
    <xf numFmtId="164" fontId="10" fillId="3" borderId="3" xfId="0" applyNumberFormat="1" applyFont="1" applyFill="1" applyBorder="1" applyAlignment="1">
      <alignment horizontal="center" vertical="center" wrapText="1"/>
    </xf>
    <xf numFmtId="165" fontId="10" fillId="3" borderId="3" xfId="0" applyNumberFormat="1" applyFont="1" applyFill="1" applyBorder="1" applyAlignment="1">
      <alignment horizontal="center" vertical="center" wrapText="1"/>
    </xf>
    <xf numFmtId="0" fontId="10" fillId="3" borderId="3" xfId="0" applyFont="1" applyFill="1" applyBorder="1" applyAlignment="1">
      <alignment horizontal="center" vertical="center" wrapText="1"/>
    </xf>
    <xf numFmtId="0" fontId="5" fillId="2" borderId="0" xfId="0" applyFont="1" applyFill="1" applyAlignment="1">
      <alignment vertical="center" wrapText="1"/>
    </xf>
    <xf numFmtId="0" fontId="10" fillId="2" borderId="2" xfId="0" applyFont="1" applyFill="1" applyBorder="1" applyAlignment="1">
      <alignment vertical="center" wrapText="1"/>
    </xf>
    <xf numFmtId="0" fontId="10" fillId="2" borderId="4" xfId="0" applyFont="1" applyFill="1" applyBorder="1" applyAlignment="1">
      <alignment vertical="center" wrapText="1"/>
    </xf>
    <xf numFmtId="0" fontId="10" fillId="2" borderId="7" xfId="0" applyFont="1" applyFill="1" applyBorder="1" applyAlignment="1">
      <alignment vertical="center" wrapText="1"/>
    </xf>
    <xf numFmtId="0" fontId="10" fillId="2" borderId="8" xfId="0" applyFont="1" applyFill="1" applyBorder="1" applyAlignment="1">
      <alignment vertical="center" wrapText="1"/>
    </xf>
    <xf numFmtId="0" fontId="5" fillId="2" borderId="0" xfId="0" applyFont="1" applyFill="1" applyAlignment="1">
      <alignment wrapText="1"/>
    </xf>
    <xf numFmtId="0" fontId="13" fillId="2" borderId="0" xfId="0" applyFont="1" applyFill="1" applyAlignment="1">
      <alignment vertical="center" wrapText="1"/>
    </xf>
    <xf numFmtId="0" fontId="10" fillId="5" borderId="0" xfId="0" applyFont="1" applyFill="1" applyAlignment="1">
      <alignment vertical="center" wrapText="1"/>
    </xf>
    <xf numFmtId="0" fontId="10" fillId="2" borderId="0" xfId="0" applyFont="1" applyFill="1" applyAlignment="1">
      <alignment horizontal="center" vertical="center" wrapText="1"/>
    </xf>
    <xf numFmtId="0" fontId="10" fillId="6" borderId="0" xfId="0" applyFont="1" applyFill="1" applyAlignment="1">
      <alignment vertical="center" wrapText="1"/>
    </xf>
    <xf numFmtId="0" fontId="10" fillId="2" borderId="9" xfId="0" applyFont="1" applyFill="1" applyBorder="1" applyAlignment="1">
      <alignment vertical="center" wrapText="1"/>
    </xf>
    <xf numFmtId="0" fontId="10" fillId="4" borderId="0" xfId="0" applyFont="1" applyFill="1" applyAlignment="1">
      <alignment vertical="center" wrapText="1"/>
    </xf>
    <xf numFmtId="0" fontId="5" fillId="2" borderId="7" xfId="0" applyFont="1" applyFill="1" applyBorder="1" applyAlignment="1">
      <alignment vertical="center" wrapText="1"/>
    </xf>
    <xf numFmtId="0" fontId="13" fillId="2" borderId="8" xfId="0" applyFont="1" applyFill="1" applyBorder="1" applyAlignment="1">
      <alignment vertical="center" wrapText="1"/>
    </xf>
    <xf numFmtId="0" fontId="14" fillId="2" borderId="0" xfId="0" applyFont="1" applyFill="1" applyAlignment="1">
      <alignment horizontal="center" wrapText="1"/>
    </xf>
    <xf numFmtId="0" fontId="13" fillId="2" borderId="7" xfId="0" applyFont="1" applyFill="1" applyBorder="1" applyAlignment="1">
      <alignment vertical="center" wrapText="1"/>
    </xf>
    <xf numFmtId="0" fontId="5" fillId="2" borderId="7" xfId="0" applyFont="1" applyFill="1" applyBorder="1" applyAlignment="1">
      <alignment wrapText="1"/>
    </xf>
    <xf numFmtId="0" fontId="14" fillId="2" borderId="8" xfId="0" applyFont="1" applyFill="1" applyBorder="1" applyAlignment="1">
      <alignment horizontal="center" wrapText="1"/>
    </xf>
    <xf numFmtId="0" fontId="5" fillId="2" borderId="8" xfId="0" applyFont="1" applyFill="1" applyBorder="1" applyAlignment="1">
      <alignment vertical="center" wrapText="1"/>
    </xf>
    <xf numFmtId="165" fontId="10" fillId="2" borderId="0" xfId="0" applyNumberFormat="1" applyFont="1" applyFill="1" applyAlignment="1">
      <alignment horizontal="center" vertical="center" wrapText="1"/>
    </xf>
    <xf numFmtId="165" fontId="13" fillId="2" borderId="0" xfId="0" applyNumberFormat="1" applyFont="1" applyFill="1" applyAlignment="1">
      <alignment vertical="center" wrapText="1"/>
    </xf>
    <xf numFmtId="0" fontId="0" fillId="7" borderId="0" xfId="0" applyFill="1"/>
    <xf numFmtId="0" fontId="17" fillId="7" borderId="0" xfId="0" applyFont="1" applyFill="1"/>
    <xf numFmtId="0" fontId="16" fillId="7" borderId="0" xfId="0" applyFont="1" applyFill="1"/>
    <xf numFmtId="0" fontId="16" fillId="7" borderId="0" xfId="0" applyFont="1" applyFill="1" applyAlignment="1">
      <alignment horizontal="center" vertical="center"/>
    </xf>
    <xf numFmtId="0" fontId="20" fillId="7" borderId="0" xfId="0" applyFont="1" applyFill="1"/>
    <xf numFmtId="0" fontId="19" fillId="7" borderId="0" xfId="0" applyFont="1" applyFill="1" applyAlignment="1">
      <alignment wrapText="1"/>
    </xf>
    <xf numFmtId="0" fontId="23" fillId="7" borderId="0" xfId="0" applyFont="1" applyFill="1" applyAlignment="1">
      <alignment wrapText="1"/>
    </xf>
    <xf numFmtId="2" fontId="37" fillId="7" borderId="0" xfId="12" applyBorder="1"/>
    <xf numFmtId="0" fontId="16" fillId="11" borderId="0" xfId="0" applyFont="1" applyFill="1"/>
    <xf numFmtId="0" fontId="0" fillId="11" borderId="0" xfId="0" applyFill="1"/>
    <xf numFmtId="0" fontId="29" fillId="7" borderId="0" xfId="14" applyFill="1" applyAlignment="1">
      <alignment horizontal="right" wrapText="1"/>
    </xf>
    <xf numFmtId="9" fontId="37" fillId="7" borderId="0" xfId="13" applyNumberFormat="1" applyFill="1" applyBorder="1" applyAlignment="1">
      <alignment vertical="top" wrapText="1"/>
    </xf>
    <xf numFmtId="9" fontId="39" fillId="7" borderId="0" xfId="33" applyNumberFormat="1" applyBorder="1">
      <alignment horizontal="right"/>
    </xf>
    <xf numFmtId="0" fontId="42" fillId="7" borderId="0" xfId="17" applyFont="1">
      <alignment vertical="top"/>
    </xf>
    <xf numFmtId="0" fontId="32" fillId="7" borderId="0" xfId="17" applyAlignment="1">
      <alignment horizontal="right"/>
    </xf>
    <xf numFmtId="0" fontId="0" fillId="7" borderId="0" xfId="0" applyFill="1" applyAlignment="1">
      <alignment vertical="top" wrapText="1"/>
    </xf>
    <xf numFmtId="0" fontId="32" fillId="7" borderId="0" xfId="17">
      <alignment vertical="top"/>
    </xf>
    <xf numFmtId="0" fontId="29" fillId="7" borderId="0" xfId="22" applyFill="1" applyAlignment="1">
      <alignment horizontal="left" wrapText="1"/>
    </xf>
    <xf numFmtId="0" fontId="37" fillId="7" borderId="0" xfId="10" applyBorder="1"/>
    <xf numFmtId="9" fontId="37" fillId="7" borderId="0" xfId="10" applyNumberFormat="1" applyBorder="1"/>
    <xf numFmtId="9" fontId="36" fillId="7" borderId="0" xfId="31" applyNumberFormat="1" applyFill="1" applyBorder="1" applyAlignment="1">
      <alignment horizontal="right" wrapText="1"/>
    </xf>
    <xf numFmtId="9" fontId="36" fillId="7" borderId="0" xfId="31" applyNumberFormat="1" applyFill="1" applyBorder="1">
      <alignment horizontal="right"/>
    </xf>
    <xf numFmtId="9" fontId="37" fillId="7" borderId="0" xfId="12" applyNumberFormat="1" applyBorder="1"/>
    <xf numFmtId="9" fontId="36" fillId="7" borderId="0" xfId="34" applyNumberFormat="1" applyFill="1" applyBorder="1">
      <alignment horizontal="right"/>
    </xf>
    <xf numFmtId="0" fontId="29" fillId="7" borderId="0" xfId="15" applyFont="1" applyFill="1" applyAlignment="1">
      <alignment horizontal="left" wrapText="1"/>
    </xf>
    <xf numFmtId="0" fontId="37" fillId="7" borderId="0" xfId="10" applyBorder="1" applyAlignment="1">
      <alignment horizontal="left" vertical="top"/>
    </xf>
    <xf numFmtId="0" fontId="37" fillId="7" borderId="0" xfId="10" applyBorder="1" applyAlignment="1">
      <alignment vertical="top"/>
    </xf>
    <xf numFmtId="2" fontId="37" fillId="7" borderId="0" xfId="12" applyBorder="1" applyAlignment="1">
      <alignment vertical="top" wrapText="1"/>
    </xf>
    <xf numFmtId="0" fontId="21" fillId="11" borderId="0" xfId="0" applyFont="1" applyFill="1"/>
    <xf numFmtId="0" fontId="0" fillId="7" borderId="0" xfId="0" applyFill="1" applyAlignment="1">
      <alignment horizontal="center"/>
    </xf>
    <xf numFmtId="2" fontId="37" fillId="7" borderId="0" xfId="12" applyNumberFormat="1" applyBorder="1"/>
    <xf numFmtId="9" fontId="37" fillId="7" borderId="0" xfId="33" applyNumberFormat="1" applyFont="1" applyBorder="1">
      <alignment horizontal="right"/>
    </xf>
    <xf numFmtId="2" fontId="37" fillId="7" borderId="0" xfId="12" applyNumberFormat="1" applyBorder="1" applyAlignment="1">
      <alignment vertical="top" wrapText="1"/>
    </xf>
    <xf numFmtId="0" fontId="16" fillId="2" borderId="0" xfId="0" applyFont="1" applyFill="1"/>
    <xf numFmtId="0" fontId="0" fillId="2" borderId="0" xfId="0" applyFill="1"/>
    <xf numFmtId="0" fontId="0" fillId="2" borderId="0" xfId="0" applyFill="1" applyAlignment="1">
      <alignment vertical="top" wrapText="1"/>
    </xf>
    <xf numFmtId="0" fontId="29" fillId="2" borderId="0" xfId="14" applyFill="1" applyAlignment="1">
      <alignment horizontal="right" wrapText="1"/>
    </xf>
    <xf numFmtId="9" fontId="36" fillId="2" borderId="0" xfId="31" applyNumberFormat="1" applyFill="1" applyBorder="1" applyAlignment="1">
      <alignment horizontal="right" wrapText="1"/>
    </xf>
    <xf numFmtId="9" fontId="36" fillId="2" borderId="0" xfId="31" applyNumberFormat="1" applyFill="1" applyBorder="1">
      <alignment horizontal="right"/>
    </xf>
    <xf numFmtId="9" fontId="36" fillId="2" borderId="0" xfId="34" applyNumberFormat="1" applyFill="1" applyBorder="1">
      <alignment horizontal="right"/>
    </xf>
    <xf numFmtId="0" fontId="29" fillId="2" borderId="0" xfId="15" applyFont="1" applyFill="1" applyAlignment="1">
      <alignment horizontal="left" wrapText="1"/>
    </xf>
    <xf numFmtId="0" fontId="16" fillId="7" borderId="0" xfId="0" applyFont="1" applyFill="1" applyAlignment="1">
      <alignment wrapText="1"/>
    </xf>
    <xf numFmtId="0" fontId="0" fillId="7" borderId="0" xfId="0" applyFill="1" applyAlignment="1">
      <alignment wrapText="1"/>
    </xf>
    <xf numFmtId="0" fontId="15" fillId="0" borderId="0" xfId="0" applyFont="1" applyAlignment="1">
      <alignment vertical="top" wrapText="1"/>
    </xf>
    <xf numFmtId="0" fontId="48" fillId="7" borderId="0" xfId="0" applyFont="1" applyFill="1" applyAlignment="1">
      <alignment horizontal="center" vertical="center"/>
    </xf>
    <xf numFmtId="0" fontId="48" fillId="7" borderId="17" xfId="0" applyFont="1" applyFill="1" applyBorder="1" applyAlignment="1">
      <alignment horizontal="center" vertical="center"/>
    </xf>
    <xf numFmtId="0" fontId="48" fillId="7" borderId="18" xfId="0" applyFont="1" applyFill="1" applyBorder="1" applyAlignment="1">
      <alignment horizontal="center" vertical="center"/>
    </xf>
    <xf numFmtId="0" fontId="50" fillId="7" borderId="0" xfId="0" applyFont="1" applyFill="1" applyAlignment="1">
      <alignment vertical="center" wrapText="1"/>
    </xf>
    <xf numFmtId="0" fontId="0" fillId="7" borderId="19" xfId="0" applyFill="1" applyBorder="1"/>
    <xf numFmtId="0" fontId="16" fillId="7" borderId="0" xfId="0" applyFont="1" applyFill="1" applyAlignment="1">
      <alignment vertical="center"/>
    </xf>
    <xf numFmtId="0" fontId="21" fillId="15" borderId="0" xfId="0" applyFont="1" applyFill="1" applyAlignment="1">
      <alignment vertical="center"/>
    </xf>
    <xf numFmtId="0" fontId="16" fillId="15" borderId="0" xfId="0" applyFont="1" applyFill="1" applyAlignment="1">
      <alignment vertical="center"/>
    </xf>
    <xf numFmtId="0" fontId="51" fillId="15" borderId="0" xfId="0" applyFont="1" applyFill="1" applyAlignment="1">
      <alignment vertical="center"/>
    </xf>
    <xf numFmtId="0" fontId="52" fillId="7" borderId="19" xfId="0" applyFont="1" applyFill="1" applyBorder="1"/>
    <xf numFmtId="0" fontId="52" fillId="7" borderId="19" xfId="0" applyFont="1" applyFill="1" applyBorder="1" applyAlignment="1">
      <alignment wrapText="1"/>
    </xf>
    <xf numFmtId="0" fontId="53" fillId="7" borderId="20" xfId="0" applyFont="1" applyFill="1" applyBorder="1" applyAlignment="1">
      <alignment vertical="center" wrapText="1"/>
    </xf>
    <xf numFmtId="164" fontId="54" fillId="2" borderId="20" xfId="0" applyNumberFormat="1" applyFont="1" applyFill="1" applyBorder="1" applyAlignment="1">
      <alignment horizontal="right" vertical="center" wrapText="1"/>
    </xf>
    <xf numFmtId="0" fontId="54" fillId="0" borderId="20" xfId="0" applyFont="1" applyBorder="1" applyAlignment="1">
      <alignment horizontal="right" vertical="center" wrapText="1"/>
    </xf>
    <xf numFmtId="0" fontId="55" fillId="2" borderId="0" xfId="0" applyFont="1" applyFill="1" applyAlignment="1">
      <alignment wrapText="1"/>
    </xf>
    <xf numFmtId="168" fontId="56" fillId="7" borderId="0" xfId="0" applyNumberFormat="1" applyFont="1" applyFill="1" applyAlignment="1">
      <alignment horizontal="right"/>
    </xf>
    <xf numFmtId="0" fontId="57" fillId="2" borderId="21" xfId="0" applyFont="1" applyFill="1" applyBorder="1" applyAlignment="1">
      <alignment horizontal="left" wrapText="1"/>
    </xf>
    <xf numFmtId="169" fontId="57" fillId="7" borderId="21" xfId="0" applyNumberFormat="1" applyFont="1" applyFill="1" applyBorder="1" applyAlignment="1">
      <alignment horizontal="right" vertical="center" wrapText="1"/>
    </xf>
    <xf numFmtId="0" fontId="55" fillId="2" borderId="22" xfId="0" applyFont="1" applyFill="1" applyBorder="1" applyAlignment="1">
      <alignment wrapText="1"/>
    </xf>
    <xf numFmtId="169" fontId="55" fillId="7" borderId="0" xfId="0" applyNumberFormat="1" applyFont="1" applyFill="1" applyAlignment="1">
      <alignment horizontal="right" vertical="center" wrapText="1"/>
    </xf>
    <xf numFmtId="0" fontId="58" fillId="7" borderId="0" xfId="0" applyFont="1" applyFill="1" applyAlignment="1">
      <alignment vertical="top"/>
    </xf>
    <xf numFmtId="0" fontId="53" fillId="7" borderId="24" xfId="0" applyFont="1" applyFill="1" applyBorder="1" applyAlignment="1">
      <alignment vertical="center" wrapText="1"/>
    </xf>
    <xf numFmtId="0" fontId="53" fillId="7" borderId="23" xfId="0" applyFont="1" applyFill="1" applyBorder="1" applyAlignment="1">
      <alignment vertical="center" wrapText="1"/>
    </xf>
    <xf numFmtId="164" fontId="54" fillId="2" borderId="23" xfId="0" applyNumberFormat="1" applyFont="1" applyFill="1" applyBorder="1" applyAlignment="1">
      <alignment horizontal="center" vertical="center" wrapText="1"/>
    </xf>
    <xf numFmtId="0" fontId="54" fillId="0" borderId="23" xfId="0" applyFont="1" applyBorder="1" applyAlignment="1">
      <alignment horizontal="center" vertical="center" wrapText="1"/>
    </xf>
    <xf numFmtId="170" fontId="56" fillId="7" borderId="0" xfId="0" applyNumberFormat="1" applyFont="1" applyFill="1" applyAlignment="1">
      <alignment horizontal="right"/>
    </xf>
    <xf numFmtId="170" fontId="55" fillId="7" borderId="0" xfId="0" applyNumberFormat="1" applyFont="1" applyFill="1" applyAlignment="1">
      <alignment horizontal="right" vertical="center" wrapText="1"/>
    </xf>
    <xf numFmtId="170" fontId="57" fillId="7" borderId="21" xfId="0" applyNumberFormat="1" applyFont="1" applyFill="1" applyBorder="1" applyAlignment="1">
      <alignment horizontal="right" vertical="center" wrapText="1"/>
    </xf>
    <xf numFmtId="0" fontId="57" fillId="2" borderId="0" xfId="0" applyFont="1" applyFill="1" applyAlignment="1">
      <alignment wrapText="1"/>
    </xf>
    <xf numFmtId="168" fontId="60" fillId="7" borderId="0" xfId="0" applyNumberFormat="1" applyFont="1" applyFill="1" applyAlignment="1">
      <alignment horizontal="right"/>
    </xf>
    <xf numFmtId="0" fontId="55" fillId="2" borderId="25" xfId="0" applyFont="1" applyFill="1" applyBorder="1" applyAlignment="1">
      <alignment wrapText="1"/>
    </xf>
    <xf numFmtId="168" fontId="56" fillId="7" borderId="25" xfId="0" applyNumberFormat="1" applyFont="1" applyFill="1" applyBorder="1" applyAlignment="1">
      <alignment horizontal="right"/>
    </xf>
    <xf numFmtId="168" fontId="56" fillId="7" borderId="0" xfId="0" applyNumberFormat="1" applyFont="1" applyFill="1" applyAlignment="1">
      <alignment horizontal="center"/>
    </xf>
    <xf numFmtId="0" fontId="57" fillId="2" borderId="25" xfId="0" applyFont="1" applyFill="1" applyBorder="1" applyAlignment="1">
      <alignment wrapText="1"/>
    </xf>
    <xf numFmtId="170" fontId="55" fillId="7" borderId="21" xfId="0" applyNumberFormat="1" applyFont="1" applyFill="1" applyBorder="1" applyAlignment="1">
      <alignment horizontal="right" vertical="center" wrapText="1"/>
    </xf>
    <xf numFmtId="9" fontId="57" fillId="7" borderId="21" xfId="57" applyFont="1" applyFill="1" applyBorder="1" applyAlignment="1">
      <alignment horizontal="right" vertical="center" wrapText="1"/>
    </xf>
    <xf numFmtId="164" fontId="54" fillId="2" borderId="23" xfId="0" applyNumberFormat="1" applyFont="1" applyFill="1" applyBorder="1" applyAlignment="1">
      <alignment horizontal="right" vertical="center" wrapText="1"/>
    </xf>
    <xf numFmtId="171" fontId="57" fillId="7" borderId="21" xfId="56" applyNumberFormat="1" applyFont="1" applyFill="1" applyBorder="1" applyAlignment="1">
      <alignment horizontal="right" vertical="center" wrapText="1"/>
    </xf>
    <xf numFmtId="9" fontId="56" fillId="7" borderId="0" xfId="57" applyFont="1" applyFill="1" applyAlignment="1">
      <alignment horizontal="right"/>
    </xf>
    <xf numFmtId="0" fontId="62" fillId="7" borderId="0" xfId="0" applyFont="1" applyFill="1" applyAlignment="1">
      <alignment horizontal="center" vertical="center" textRotation="180" wrapText="1"/>
    </xf>
    <xf numFmtId="172" fontId="55" fillId="0" borderId="0" xfId="0" applyNumberFormat="1" applyFont="1" applyAlignment="1">
      <alignment horizontal="left" vertical="center" wrapText="1"/>
    </xf>
    <xf numFmtId="0" fontId="65" fillId="0" borderId="0" xfId="0" applyFont="1" applyAlignment="1">
      <alignment horizontal="center" wrapText="1"/>
    </xf>
    <xf numFmtId="166" fontId="57" fillId="0" borderId="0" xfId="0" applyNumberFormat="1" applyFont="1" applyAlignment="1">
      <alignment horizontal="left" vertical="center"/>
    </xf>
    <xf numFmtId="166" fontId="57" fillId="0" borderId="0" xfId="0" applyNumberFormat="1" applyFont="1" applyAlignment="1">
      <alignment horizontal="center" vertical="center"/>
    </xf>
    <xf numFmtId="0" fontId="64" fillId="7" borderId="0" xfId="0" applyFont="1" applyFill="1" applyAlignment="1">
      <alignment wrapText="1"/>
    </xf>
    <xf numFmtId="0" fontId="65" fillId="2" borderId="0" xfId="0" applyFont="1" applyFill="1" applyAlignment="1">
      <alignment horizontal="left" wrapText="1"/>
    </xf>
    <xf numFmtId="0" fontId="68" fillId="0" borderId="0" xfId="0" applyFont="1" applyAlignment="1">
      <alignment horizontal="center" wrapText="1"/>
    </xf>
    <xf numFmtId="0" fontId="68" fillId="2" borderId="0" xfId="0" applyFont="1" applyFill="1" applyAlignment="1">
      <alignment horizontal="center" wrapText="1"/>
    </xf>
    <xf numFmtId="0" fontId="68" fillId="0" borderId="0" xfId="0" applyFont="1" applyAlignment="1">
      <alignment horizontal="center" vertical="center" wrapText="1"/>
    </xf>
    <xf numFmtId="0" fontId="54" fillId="2" borderId="23" xfId="0" applyFont="1" applyFill="1" applyBorder="1" applyAlignment="1">
      <alignment wrapText="1"/>
    </xf>
    <xf numFmtId="0" fontId="67" fillId="2" borderId="23" xfId="0" applyFont="1" applyFill="1" applyBorder="1" applyAlignment="1">
      <alignment wrapText="1"/>
    </xf>
    <xf numFmtId="166" fontId="69" fillId="0" borderId="0" xfId="0" applyNumberFormat="1" applyFont="1" applyAlignment="1">
      <alignment horizontal="left" vertical="center" wrapText="1"/>
    </xf>
    <xf numFmtId="166" fontId="69" fillId="0" borderId="0" xfId="0" applyNumberFormat="1" applyFont="1" applyAlignment="1">
      <alignment horizontal="left" vertical="center"/>
    </xf>
    <xf numFmtId="166" fontId="66" fillId="0" borderId="0" xfId="0" applyNumberFormat="1" applyFont="1" applyAlignment="1">
      <alignment horizontal="left" vertical="center"/>
    </xf>
    <xf numFmtId="172" fontId="69" fillId="0" borderId="0" xfId="0" applyNumberFormat="1" applyFont="1" applyAlignment="1">
      <alignment horizontal="center" vertical="center" wrapText="1"/>
    </xf>
    <xf numFmtId="10" fontId="69" fillId="0" borderId="0" xfId="57" applyNumberFormat="1" applyFont="1" applyFill="1" applyAlignment="1">
      <alignment horizontal="center" vertical="center" wrapText="1"/>
    </xf>
    <xf numFmtId="9" fontId="69" fillId="0" borderId="0" xfId="57" applyFont="1" applyFill="1" applyAlignment="1">
      <alignment horizontal="center" vertical="center" wrapText="1"/>
    </xf>
    <xf numFmtId="172" fontId="66" fillId="0" borderId="0" xfId="0" applyNumberFormat="1" applyFont="1" applyAlignment="1">
      <alignment horizontal="center" vertical="center" wrapText="1"/>
    </xf>
    <xf numFmtId="10" fontId="66" fillId="0" borderId="0" xfId="57" applyNumberFormat="1" applyFont="1" applyFill="1" applyAlignment="1">
      <alignment horizontal="center" vertical="center" wrapText="1"/>
    </xf>
    <xf numFmtId="0" fontId="69" fillId="2" borderId="0" xfId="0" applyFont="1" applyFill="1" applyAlignment="1">
      <alignment horizontal="center" wrapText="1"/>
    </xf>
    <xf numFmtId="0" fontId="69" fillId="0" borderId="0" xfId="0" applyFont="1" applyAlignment="1">
      <alignment horizontal="center" vertical="center" wrapText="1"/>
    </xf>
    <xf numFmtId="166" fontId="66" fillId="0" borderId="0" xfId="0" applyNumberFormat="1" applyFont="1" applyAlignment="1">
      <alignment horizontal="center" vertical="center"/>
    </xf>
    <xf numFmtId="166" fontId="66" fillId="0" borderId="0" xfId="0" applyNumberFormat="1" applyFont="1" applyAlignment="1">
      <alignment horizontal="left" vertical="center" wrapText="1"/>
    </xf>
    <xf numFmtId="172" fontId="69" fillId="0" borderId="0" xfId="0" applyNumberFormat="1" applyFont="1" applyAlignment="1">
      <alignment vertical="center" wrapText="1"/>
    </xf>
    <xf numFmtId="0" fontId="69" fillId="0" borderId="0" xfId="0" applyFont="1" applyAlignment="1">
      <alignment wrapText="1"/>
    </xf>
    <xf numFmtId="43" fontId="69" fillId="0" borderId="0" xfId="57" applyNumberFormat="1" applyFont="1" applyFill="1" applyAlignment="1">
      <alignment horizontal="center" vertical="center" wrapText="1"/>
    </xf>
    <xf numFmtId="10" fontId="70" fillId="0" borderId="0" xfId="0" applyNumberFormat="1" applyFont="1" applyAlignment="1">
      <alignment wrapText="1"/>
    </xf>
    <xf numFmtId="0" fontId="51" fillId="8" borderId="0" xfId="0" applyFont="1" applyFill="1" applyAlignment="1">
      <alignment vertical="center"/>
    </xf>
    <xf numFmtId="0" fontId="21" fillId="8" borderId="0" xfId="0" applyFont="1" applyFill="1" applyAlignment="1">
      <alignment vertical="center"/>
    </xf>
    <xf numFmtId="0" fontId="16" fillId="8" borderId="0" xfId="0" applyFont="1" applyFill="1" applyAlignment="1">
      <alignment vertical="center"/>
    </xf>
    <xf numFmtId="0" fontId="71" fillId="7" borderId="28" xfId="0" applyFont="1" applyFill="1" applyBorder="1" applyAlignment="1">
      <alignment wrapText="1"/>
    </xf>
    <xf numFmtId="0" fontId="0" fillId="7" borderId="28" xfId="0" applyFill="1" applyBorder="1"/>
    <xf numFmtId="0" fontId="72" fillId="7" borderId="31" xfId="0" applyFont="1" applyFill="1" applyBorder="1" applyAlignment="1">
      <alignment vertical="center" wrapText="1"/>
    </xf>
    <xf numFmtId="164" fontId="72" fillId="2" borderId="31" xfId="0" applyNumberFormat="1" applyFont="1" applyFill="1" applyBorder="1" applyAlignment="1">
      <alignment horizontal="right" vertical="center" wrapText="1"/>
    </xf>
    <xf numFmtId="0" fontId="72" fillId="0" borderId="31" xfId="0" applyFont="1" applyBorder="1" applyAlignment="1">
      <alignment horizontal="right" vertical="center" wrapText="1"/>
    </xf>
    <xf numFmtId="0" fontId="57" fillId="2" borderId="32" xfId="0" applyFont="1" applyFill="1" applyBorder="1" applyAlignment="1">
      <alignment horizontal="left" wrapText="1"/>
    </xf>
    <xf numFmtId="169" fontId="57" fillId="7" borderId="32" xfId="0" applyNumberFormat="1" applyFont="1" applyFill="1" applyBorder="1" applyAlignment="1">
      <alignment horizontal="right" vertical="center" wrapText="1"/>
    </xf>
    <xf numFmtId="0" fontId="55" fillId="2" borderId="32" xfId="0" applyFont="1" applyFill="1" applyBorder="1" applyAlignment="1">
      <alignment wrapText="1"/>
    </xf>
    <xf numFmtId="169" fontId="55" fillId="7" borderId="32" xfId="0" applyNumberFormat="1" applyFont="1" applyFill="1" applyBorder="1" applyAlignment="1">
      <alignment horizontal="right" vertical="center" wrapText="1"/>
    </xf>
    <xf numFmtId="9" fontId="55" fillId="7" borderId="0" xfId="57" applyFont="1" applyFill="1" applyAlignment="1">
      <alignment horizontal="right" vertical="center" wrapText="1"/>
    </xf>
    <xf numFmtId="9" fontId="55" fillId="7" borderId="32" xfId="57" applyFont="1" applyFill="1" applyBorder="1" applyAlignment="1">
      <alignment horizontal="right" vertical="center" wrapText="1"/>
    </xf>
    <xf numFmtId="0" fontId="72" fillId="7" borderId="32" xfId="0" applyFont="1" applyFill="1" applyBorder="1" applyAlignment="1">
      <alignment vertical="center" wrapText="1"/>
    </xf>
    <xf numFmtId="164" fontId="72" fillId="2" borderId="32" xfId="0" applyNumberFormat="1" applyFont="1" applyFill="1" applyBorder="1" applyAlignment="1">
      <alignment horizontal="right" vertical="center" wrapText="1"/>
    </xf>
    <xf numFmtId="173" fontId="55" fillId="7" borderId="0" xfId="57" applyNumberFormat="1" applyFont="1" applyFill="1" applyAlignment="1">
      <alignment horizontal="right" vertical="center" wrapText="1"/>
    </xf>
    <xf numFmtId="9" fontId="57" fillId="7" borderId="32" xfId="57" applyFont="1" applyFill="1" applyBorder="1" applyAlignment="1">
      <alignment horizontal="right" vertical="center" wrapText="1"/>
    </xf>
    <xf numFmtId="173" fontId="57" fillId="7" borderId="32" xfId="57" applyNumberFormat="1" applyFont="1" applyFill="1" applyBorder="1" applyAlignment="1">
      <alignment horizontal="right" vertical="center" wrapText="1"/>
    </xf>
    <xf numFmtId="0" fontId="57" fillId="2" borderId="32" xfId="0" applyFont="1" applyFill="1" applyBorder="1" applyAlignment="1">
      <alignment wrapText="1"/>
    </xf>
    <xf numFmtId="173" fontId="16" fillId="7" borderId="0" xfId="0" applyNumberFormat="1" applyFont="1" applyFill="1"/>
    <xf numFmtId="0" fontId="73" fillId="7" borderId="0" xfId="0" applyFont="1" applyFill="1"/>
    <xf numFmtId="0" fontId="21" fillId="7" borderId="0" xfId="0" applyFont="1" applyFill="1"/>
    <xf numFmtId="0" fontId="16" fillId="7" borderId="0" xfId="0" applyFont="1" applyFill="1" applyAlignment="1">
      <alignment horizontal="center"/>
    </xf>
    <xf numFmtId="0" fontId="18" fillId="2" borderId="32" xfId="27" applyFont="1" applyFill="1" applyBorder="1" applyAlignment="1">
      <alignment wrapText="1"/>
    </xf>
    <xf numFmtId="43" fontId="18" fillId="2" borderId="32" xfId="28" applyFont="1" applyFill="1" applyBorder="1" applyAlignment="1">
      <alignment wrapText="1"/>
    </xf>
    <xf numFmtId="164" fontId="72" fillId="2" borderId="31" xfId="0" applyNumberFormat="1" applyFont="1" applyFill="1" applyBorder="1" applyAlignment="1">
      <alignment horizontal="center" vertical="center" wrapText="1"/>
    </xf>
    <xf numFmtId="10" fontId="55" fillId="7" borderId="0" xfId="57" applyNumberFormat="1" applyFont="1" applyFill="1" applyAlignment="1">
      <alignment horizontal="right" vertical="center" wrapText="1"/>
    </xf>
    <xf numFmtId="0" fontId="57" fillId="2" borderId="29" xfId="0" applyFont="1" applyFill="1" applyBorder="1" applyAlignment="1">
      <alignment wrapText="1"/>
    </xf>
    <xf numFmtId="173" fontId="57" fillId="7" borderId="29" xfId="57" applyNumberFormat="1" applyFont="1" applyFill="1" applyBorder="1" applyAlignment="1">
      <alignment horizontal="right" vertical="center" wrapText="1"/>
    </xf>
    <xf numFmtId="10" fontId="55" fillId="7" borderId="32" xfId="57" applyNumberFormat="1" applyFont="1" applyFill="1" applyBorder="1" applyAlignment="1">
      <alignment horizontal="right" vertical="center" wrapText="1"/>
    </xf>
    <xf numFmtId="2" fontId="55" fillId="7" borderId="0" xfId="56" applyNumberFormat="1" applyFont="1" applyFill="1" applyAlignment="1">
      <alignment horizontal="right" vertical="center" wrapText="1"/>
    </xf>
    <xf numFmtId="171" fontId="55" fillId="7" borderId="0" xfId="56" applyNumberFormat="1" applyFont="1" applyFill="1" applyAlignment="1">
      <alignment horizontal="right" vertical="center" wrapText="1"/>
    </xf>
    <xf numFmtId="171" fontId="55" fillId="7" borderId="32" xfId="56" applyNumberFormat="1" applyFont="1" applyFill="1" applyBorder="1" applyAlignment="1">
      <alignment horizontal="right" vertical="center" wrapText="1"/>
    </xf>
    <xf numFmtId="171" fontId="57" fillId="7" borderId="32" xfId="56" applyNumberFormat="1" applyFont="1" applyFill="1" applyBorder="1" applyAlignment="1">
      <alignment horizontal="right" vertical="center" wrapText="1"/>
    </xf>
    <xf numFmtId="171" fontId="57" fillId="7" borderId="29" xfId="56" applyNumberFormat="1" applyFont="1" applyFill="1" applyBorder="1" applyAlignment="1">
      <alignment horizontal="right" vertical="center" wrapText="1"/>
    </xf>
    <xf numFmtId="0" fontId="72" fillId="7" borderId="33" xfId="0" applyFont="1" applyFill="1" applyBorder="1" applyAlignment="1">
      <alignment vertical="center" wrapText="1"/>
    </xf>
    <xf numFmtId="0" fontId="72" fillId="7" borderId="29" xfId="0" applyFont="1" applyFill="1" applyBorder="1" applyAlignment="1">
      <alignment vertical="center" wrapText="1"/>
    </xf>
    <xf numFmtId="164" fontId="72" fillId="2" borderId="29" xfId="0" applyNumberFormat="1" applyFont="1" applyFill="1" applyBorder="1" applyAlignment="1">
      <alignment horizontal="right" vertical="center" wrapText="1"/>
    </xf>
    <xf numFmtId="0" fontId="55" fillId="2" borderId="0" xfId="0" applyFont="1" applyFill="1" applyAlignment="1">
      <alignment vertical="center" wrapText="1"/>
    </xf>
    <xf numFmtId="174" fontId="57" fillId="7" borderId="32" xfId="56" applyNumberFormat="1" applyFont="1" applyFill="1" applyBorder="1" applyAlignment="1">
      <alignment horizontal="right" vertical="center" wrapText="1"/>
    </xf>
    <xf numFmtId="0" fontId="55" fillId="2" borderId="29" xfId="0" applyFont="1" applyFill="1" applyBorder="1" applyAlignment="1">
      <alignment vertical="center" wrapText="1"/>
    </xf>
    <xf numFmtId="0" fontId="55" fillId="7" borderId="29" xfId="56" applyNumberFormat="1" applyFont="1" applyFill="1" applyBorder="1" applyAlignment="1">
      <alignment horizontal="center" vertical="center" wrapText="1"/>
    </xf>
    <xf numFmtId="0" fontId="55" fillId="7" borderId="29" xfId="56" applyNumberFormat="1" applyFont="1" applyFill="1" applyBorder="1" applyAlignment="1">
      <alignment horizontal="center" wrapText="1"/>
    </xf>
    <xf numFmtId="0" fontId="74" fillId="7" borderId="34" xfId="0" applyFont="1" applyFill="1" applyBorder="1" applyAlignment="1">
      <alignment wrapText="1"/>
    </xf>
    <xf numFmtId="0" fontId="0" fillId="7" borderId="34" xfId="0" applyFill="1" applyBorder="1"/>
    <xf numFmtId="0" fontId="51" fillId="16" borderId="0" xfId="0" applyFont="1" applyFill="1" applyAlignment="1">
      <alignment vertical="center"/>
    </xf>
    <xf numFmtId="0" fontId="21" fillId="16" borderId="0" xfId="0" applyFont="1" applyFill="1" applyAlignment="1">
      <alignment vertical="center"/>
    </xf>
    <xf numFmtId="0" fontId="16" fillId="16" borderId="0" xfId="0" applyFont="1" applyFill="1" applyAlignment="1">
      <alignment vertical="center"/>
    </xf>
    <xf numFmtId="0" fontId="74" fillId="7" borderId="34" xfId="0" applyFont="1" applyFill="1" applyBorder="1" applyAlignment="1">
      <alignment horizontal="left" wrapText="1"/>
    </xf>
    <xf numFmtId="0" fontId="75" fillId="7" borderId="35" xfId="0" applyFont="1" applyFill="1" applyBorder="1" applyAlignment="1">
      <alignment vertical="center" wrapText="1"/>
    </xf>
    <xf numFmtId="164" fontId="75" fillId="2" borderId="35" xfId="0" applyNumberFormat="1" applyFont="1" applyFill="1" applyBorder="1" applyAlignment="1">
      <alignment horizontal="right" vertical="center" wrapText="1"/>
    </xf>
    <xf numFmtId="0" fontId="55" fillId="2" borderId="36" xfId="0" applyFont="1" applyFill="1" applyBorder="1" applyAlignment="1">
      <alignment wrapText="1"/>
    </xf>
    <xf numFmtId="9" fontId="55" fillId="7" borderId="36" xfId="57" applyFont="1" applyFill="1" applyBorder="1" applyAlignment="1">
      <alignment horizontal="right" vertical="center" wrapText="1"/>
    </xf>
    <xf numFmtId="164" fontId="75" fillId="2" borderId="35" xfId="0" applyNumberFormat="1" applyFont="1" applyFill="1" applyBorder="1" applyAlignment="1">
      <alignment horizontal="left" vertical="center" wrapText="1"/>
    </xf>
    <xf numFmtId="0" fontId="55" fillId="2" borderId="37" xfId="0" applyFont="1" applyFill="1" applyBorder="1" applyAlignment="1">
      <alignment horizontal="left" vertical="center" wrapText="1"/>
    </xf>
    <xf numFmtId="9" fontId="55" fillId="7" borderId="37" xfId="57" applyFont="1" applyFill="1" applyBorder="1" applyAlignment="1">
      <alignment horizontal="left" vertical="center" wrapText="1"/>
    </xf>
    <xf numFmtId="0" fontId="59" fillId="7" borderId="0" xfId="0" applyFont="1" applyFill="1" applyAlignment="1">
      <alignment horizontal="left" vertical="top"/>
    </xf>
    <xf numFmtId="0" fontId="57" fillId="2" borderId="38" xfId="0" applyFont="1" applyFill="1" applyBorder="1" applyAlignment="1">
      <alignment wrapText="1"/>
    </xf>
    <xf numFmtId="43" fontId="57" fillId="7" borderId="38" xfId="56" applyFont="1" applyFill="1" applyBorder="1" applyAlignment="1">
      <alignment horizontal="right" vertical="center" wrapText="1"/>
    </xf>
    <xf numFmtId="0" fontId="55" fillId="2" borderId="12" xfId="0" applyFont="1" applyFill="1" applyBorder="1" applyAlignment="1">
      <alignment wrapText="1"/>
    </xf>
    <xf numFmtId="9" fontId="55" fillId="7" borderId="12" xfId="57" applyFont="1" applyFill="1" applyBorder="1" applyAlignment="1">
      <alignment horizontal="right" vertical="center" wrapText="1"/>
    </xf>
    <xf numFmtId="0" fontId="75" fillId="7" borderId="15" xfId="0" applyFont="1" applyFill="1" applyBorder="1" applyAlignment="1">
      <alignment vertical="center" wrapText="1"/>
    </xf>
    <xf numFmtId="9" fontId="55" fillId="7" borderId="0" xfId="57" applyFont="1" applyFill="1" applyAlignment="1">
      <alignment horizontal="center" vertical="center" wrapText="1"/>
    </xf>
    <xf numFmtId="9" fontId="55" fillId="7" borderId="16" xfId="57" applyFont="1" applyFill="1" applyBorder="1" applyAlignment="1">
      <alignment horizontal="right" vertical="center" wrapText="1"/>
    </xf>
    <xf numFmtId="9" fontId="55" fillId="7" borderId="0" xfId="57" applyFont="1" applyFill="1" applyBorder="1" applyAlignment="1">
      <alignment horizontal="right" vertical="center" wrapText="1"/>
    </xf>
    <xf numFmtId="0" fontId="55" fillId="2" borderId="12" xfId="0" applyFont="1" applyFill="1" applyBorder="1" applyAlignment="1">
      <alignment vertical="center" wrapText="1"/>
    </xf>
    <xf numFmtId="0" fontId="55" fillId="2" borderId="15" xfId="0" applyFont="1" applyFill="1" applyBorder="1" applyAlignment="1">
      <alignment vertical="center" wrapText="1"/>
    </xf>
    <xf numFmtId="164" fontId="75" fillId="2" borderId="15" xfId="0" applyNumberFormat="1" applyFont="1" applyFill="1" applyBorder="1" applyAlignment="1">
      <alignment horizontal="right" vertical="center" wrapText="1"/>
    </xf>
    <xf numFmtId="0" fontId="75" fillId="7" borderId="12" xfId="0" applyFont="1" applyFill="1" applyBorder="1" applyAlignment="1">
      <alignment vertical="center" wrapText="1"/>
    </xf>
    <xf numFmtId="164" fontId="75" fillId="2" borderId="12" xfId="0" applyNumberFormat="1" applyFont="1" applyFill="1" applyBorder="1" applyAlignment="1">
      <alignment vertical="center" wrapText="1"/>
    </xf>
    <xf numFmtId="0" fontId="57" fillId="2" borderId="12" xfId="0" applyFont="1" applyFill="1" applyBorder="1" applyAlignment="1">
      <alignment wrapText="1"/>
    </xf>
    <xf numFmtId="171" fontId="57" fillId="7" borderId="12" xfId="56" applyNumberFormat="1" applyFont="1" applyFill="1" applyBorder="1" applyAlignment="1">
      <alignment horizontal="right" vertical="center" wrapText="1"/>
    </xf>
    <xf numFmtId="164" fontId="75" fillId="2" borderId="12" xfId="0" applyNumberFormat="1" applyFont="1" applyFill="1" applyBorder="1" applyAlignment="1">
      <alignment horizontal="right" vertical="center" wrapText="1"/>
    </xf>
    <xf numFmtId="164" fontId="75" fillId="2" borderId="15" xfId="0" applyNumberFormat="1" applyFont="1" applyFill="1" applyBorder="1" applyAlignment="1">
      <alignment horizontal="center" vertical="center" wrapText="1"/>
    </xf>
    <xf numFmtId="9" fontId="55" fillId="7" borderId="12" xfId="57" applyFont="1" applyFill="1" applyBorder="1" applyAlignment="1">
      <alignment horizontal="center" vertical="center" wrapText="1"/>
    </xf>
    <xf numFmtId="0" fontId="77" fillId="7" borderId="0" xfId="0" applyFont="1" applyFill="1"/>
    <xf numFmtId="1" fontId="55" fillId="7" borderId="0" xfId="56" applyNumberFormat="1" applyFont="1" applyFill="1" applyAlignment="1">
      <alignment horizontal="right" vertical="center" wrapText="1"/>
    </xf>
    <xf numFmtId="1" fontId="55" fillId="7" borderId="12" xfId="56" applyNumberFormat="1" applyFont="1" applyFill="1" applyBorder="1" applyAlignment="1">
      <alignment horizontal="right" vertical="center" wrapText="1"/>
    </xf>
    <xf numFmtId="0" fontId="55" fillId="2" borderId="16" xfId="0" applyFont="1" applyFill="1" applyBorder="1" applyAlignment="1">
      <alignment wrapText="1"/>
    </xf>
    <xf numFmtId="1" fontId="55" fillId="7" borderId="16" xfId="56" applyNumberFormat="1" applyFont="1" applyFill="1" applyBorder="1" applyAlignment="1">
      <alignment horizontal="right" vertical="center" wrapText="1"/>
    </xf>
    <xf numFmtId="1" fontId="55" fillId="7" borderId="0" xfId="56" applyNumberFormat="1" applyFont="1" applyFill="1" applyBorder="1" applyAlignment="1">
      <alignment horizontal="right" vertical="center" wrapText="1"/>
    </xf>
    <xf numFmtId="0" fontId="49" fillId="15" borderId="0" xfId="0" applyFont="1" applyFill="1" applyAlignment="1">
      <alignment horizontal="left" vertical="center" wrapText="1"/>
    </xf>
    <xf numFmtId="0" fontId="78" fillId="7" borderId="0" xfId="0" applyFont="1" applyFill="1"/>
    <xf numFmtId="9" fontId="56" fillId="7" borderId="0" xfId="57" applyFont="1" applyFill="1" applyAlignment="1">
      <alignment horizontal="center"/>
    </xf>
    <xf numFmtId="168" fontId="56" fillId="7" borderId="28" xfId="0" applyNumberFormat="1" applyFont="1" applyFill="1" applyBorder="1" applyAlignment="1">
      <alignment horizontal="center"/>
    </xf>
    <xf numFmtId="1" fontId="56" fillId="7" borderId="0" xfId="0" applyNumberFormat="1" applyFont="1" applyFill="1" applyAlignment="1">
      <alignment horizontal="center"/>
    </xf>
    <xf numFmtId="1" fontId="56" fillId="7" borderId="12" xfId="0" applyNumberFormat="1" applyFont="1" applyFill="1" applyBorder="1" applyAlignment="1">
      <alignment horizontal="center"/>
    </xf>
    <xf numFmtId="0" fontId="81" fillId="7" borderId="0" xfId="0" applyFont="1" applyFill="1" applyAlignment="1">
      <alignment wrapText="1"/>
    </xf>
    <xf numFmtId="0" fontId="80" fillId="0" borderId="42" xfId="0" applyFont="1" applyBorder="1" applyAlignment="1">
      <alignment wrapText="1"/>
    </xf>
    <xf numFmtId="0" fontId="82" fillId="0" borderId="42" xfId="0" applyFont="1" applyBorder="1" applyAlignment="1">
      <alignment wrapText="1"/>
    </xf>
    <xf numFmtId="172" fontId="80" fillId="0" borderId="42" xfId="0" applyNumberFormat="1" applyFont="1" applyBorder="1" applyAlignment="1">
      <alignment horizontal="center" wrapText="1"/>
    </xf>
    <xf numFmtId="9" fontId="80" fillId="0" borderId="42" xfId="0" applyNumberFormat="1" applyFont="1" applyBorder="1" applyAlignment="1">
      <alignment horizontal="center" wrapText="1"/>
    </xf>
    <xf numFmtId="0" fontId="82" fillId="0" borderId="42" xfId="0" applyFont="1" applyBorder="1" applyAlignment="1">
      <alignment horizontal="center" wrapText="1"/>
    </xf>
    <xf numFmtId="0" fontId="80" fillId="0" borderId="43" xfId="0" applyFont="1" applyBorder="1" applyAlignment="1">
      <alignment wrapText="1"/>
    </xf>
    <xf numFmtId="0" fontId="82" fillId="0" borderId="43" xfId="0" applyFont="1" applyBorder="1" applyAlignment="1">
      <alignment wrapText="1"/>
    </xf>
    <xf numFmtId="172" fontId="80" fillId="0" borderId="43" xfId="0" applyNumberFormat="1" applyFont="1" applyBorder="1" applyAlignment="1">
      <alignment horizontal="center" wrapText="1"/>
    </xf>
    <xf numFmtId="0" fontId="82" fillId="0" borderId="43" xfId="0" applyFont="1" applyBorder="1" applyAlignment="1">
      <alignment horizontal="center" wrapText="1"/>
    </xf>
    <xf numFmtId="0" fontId="0" fillId="7" borderId="44" xfId="0" applyFill="1" applyBorder="1"/>
    <xf numFmtId="0" fontId="83" fillId="0" borderId="45" xfId="0" applyFont="1" applyBorder="1"/>
    <xf numFmtId="0" fontId="84" fillId="7" borderId="46" xfId="11" applyFont="1" applyBorder="1" applyAlignment="1">
      <alignment horizontal="left" vertical="center" wrapText="1"/>
    </xf>
    <xf numFmtId="0" fontId="84" fillId="7" borderId="46" xfId="11" applyFont="1" applyBorder="1" applyAlignment="1">
      <alignment horizontal="left" vertical="center"/>
    </xf>
    <xf numFmtId="164" fontId="75" fillId="2" borderId="39" xfId="0" applyNumberFormat="1" applyFont="1" applyFill="1" applyBorder="1" applyAlignment="1">
      <alignment horizontal="right" vertical="center" wrapText="1"/>
    </xf>
    <xf numFmtId="49" fontId="56" fillId="7" borderId="0" xfId="56" applyNumberFormat="1" applyFont="1" applyFill="1" applyAlignment="1">
      <alignment horizontal="center"/>
    </xf>
    <xf numFmtId="0" fontId="16" fillId="7" borderId="0" xfId="0" applyFont="1" applyFill="1" applyAlignment="1">
      <alignment horizontal="left"/>
    </xf>
    <xf numFmtId="0" fontId="18" fillId="7" borderId="0" xfId="0" applyFont="1" applyFill="1" applyAlignment="1">
      <alignment horizontal="left" vertical="center"/>
    </xf>
    <xf numFmtId="0" fontId="16" fillId="7" borderId="0" xfId="0" applyFont="1" applyFill="1" applyAlignment="1">
      <alignment horizontal="left" wrapText="1"/>
    </xf>
    <xf numFmtId="0" fontId="55" fillId="2" borderId="0" xfId="0" applyFont="1" applyFill="1" applyAlignment="1">
      <alignment horizontal="left" wrapText="1" indent="1"/>
    </xf>
    <xf numFmtId="0" fontId="71" fillId="7" borderId="28" xfId="0" applyFont="1" applyFill="1" applyBorder="1"/>
    <xf numFmtId="1" fontId="55" fillId="7" borderId="0" xfId="0" applyNumberFormat="1" applyFont="1" applyFill="1" applyAlignment="1">
      <alignment horizontal="right" vertical="center" wrapText="1"/>
    </xf>
    <xf numFmtId="1" fontId="57" fillId="7" borderId="32" xfId="0" applyNumberFormat="1" applyFont="1" applyFill="1" applyBorder="1" applyAlignment="1">
      <alignment horizontal="right" vertical="center" wrapText="1"/>
    </xf>
    <xf numFmtId="0" fontId="92" fillId="2" borderId="16" xfId="0" applyFont="1" applyFill="1" applyBorder="1" applyAlignment="1">
      <alignment wrapText="1"/>
    </xf>
    <xf numFmtId="171" fontId="92" fillId="7" borderId="16" xfId="56" applyNumberFormat="1" applyFont="1" applyFill="1" applyBorder="1" applyAlignment="1">
      <alignment horizontal="right" vertical="center" wrapText="1"/>
    </xf>
    <xf numFmtId="0" fontId="92" fillId="2" borderId="48" xfId="0" applyFont="1" applyFill="1" applyBorder="1" applyAlignment="1">
      <alignment wrapText="1"/>
    </xf>
    <xf numFmtId="171" fontId="92" fillId="7" borderId="48" xfId="56" applyNumberFormat="1" applyFont="1" applyFill="1" applyBorder="1" applyAlignment="1">
      <alignment horizontal="right" vertical="center" wrapText="1"/>
    </xf>
    <xf numFmtId="0" fontId="55" fillId="2" borderId="0" xfId="0" applyFont="1" applyFill="1" applyAlignment="1">
      <alignment horizontal="right" wrapText="1"/>
    </xf>
    <xf numFmtId="164" fontId="75" fillId="2" borderId="39" xfId="0" applyNumberFormat="1" applyFont="1" applyFill="1" applyBorder="1" applyAlignment="1">
      <alignment vertical="center" wrapText="1"/>
    </xf>
    <xf numFmtId="0" fontId="55" fillId="2" borderId="27" xfId="0" applyFont="1" applyFill="1" applyBorder="1" applyAlignment="1">
      <alignment wrapText="1"/>
    </xf>
    <xf numFmtId="0" fontId="55" fillId="2" borderId="49" xfId="0" applyFont="1" applyFill="1" applyBorder="1" applyAlignment="1">
      <alignment wrapText="1"/>
    </xf>
    <xf numFmtId="0" fontId="53" fillId="0" borderId="20" xfId="0" applyFont="1" applyBorder="1" applyAlignment="1">
      <alignment vertical="center" wrapText="1"/>
    </xf>
    <xf numFmtId="169" fontId="87" fillId="7" borderId="0" xfId="0" applyNumberFormat="1" applyFont="1" applyFill="1" applyAlignment="1">
      <alignment horizontal="right" vertical="center" wrapText="1"/>
    </xf>
    <xf numFmtId="164" fontId="72" fillId="2" borderId="32" xfId="0" applyNumberFormat="1" applyFont="1" applyFill="1" applyBorder="1" applyAlignment="1">
      <alignment horizontal="center" vertical="center" wrapText="1"/>
    </xf>
    <xf numFmtId="174" fontId="55" fillId="7" borderId="0" xfId="56" applyNumberFormat="1" applyFont="1" applyFill="1" applyAlignment="1">
      <alignment horizontal="right" vertical="center" wrapText="1"/>
    </xf>
    <xf numFmtId="174" fontId="55" fillId="7" borderId="32" xfId="56" applyNumberFormat="1" applyFont="1" applyFill="1" applyBorder="1" applyAlignment="1">
      <alignment horizontal="right" vertical="center" wrapText="1"/>
    </xf>
    <xf numFmtId="174" fontId="72" fillId="2" borderId="32" xfId="0" applyNumberFormat="1" applyFont="1" applyFill="1" applyBorder="1" applyAlignment="1">
      <alignment horizontal="right" vertical="center" wrapText="1"/>
    </xf>
    <xf numFmtId="174" fontId="72" fillId="0" borderId="32" xfId="0" applyNumberFormat="1" applyFont="1" applyBorder="1" applyAlignment="1">
      <alignment horizontal="right" vertical="center" wrapText="1"/>
    </xf>
    <xf numFmtId="2" fontId="55" fillId="7" borderId="0" xfId="56" applyNumberFormat="1" applyFont="1" applyFill="1" applyBorder="1" applyAlignment="1">
      <alignment horizontal="right" vertical="center" wrapText="1"/>
    </xf>
    <xf numFmtId="2" fontId="55" fillId="7" borderId="32" xfId="56" applyNumberFormat="1" applyFont="1" applyFill="1" applyBorder="1" applyAlignment="1">
      <alignment horizontal="right" vertical="center" wrapText="1"/>
    </xf>
    <xf numFmtId="43" fontId="57" fillId="0" borderId="38" xfId="56" applyFont="1" applyFill="1" applyBorder="1" applyAlignment="1">
      <alignment horizontal="right" vertical="center" wrapText="1"/>
    </xf>
    <xf numFmtId="1" fontId="55" fillId="0" borderId="12" xfId="56" applyNumberFormat="1" applyFont="1" applyFill="1" applyBorder="1" applyAlignment="1">
      <alignment horizontal="right" vertical="center" wrapText="1"/>
    </xf>
    <xf numFmtId="0" fontId="69" fillId="2" borderId="0" xfId="0" applyFont="1" applyFill="1" applyAlignment="1">
      <alignment wrapText="1"/>
    </xf>
    <xf numFmtId="0" fontId="53" fillId="7" borderId="25" xfId="0" applyFont="1" applyFill="1" applyBorder="1" applyAlignment="1">
      <alignment vertical="center" wrapText="1"/>
    </xf>
    <xf numFmtId="0" fontId="75" fillId="7" borderId="36" xfId="0" applyFont="1" applyFill="1" applyBorder="1" applyAlignment="1">
      <alignment vertical="center" wrapText="1"/>
    </xf>
    <xf numFmtId="0" fontId="59" fillId="7" borderId="0" xfId="0" applyFont="1" applyFill="1" applyAlignment="1">
      <alignment horizontal="left" vertical="top" wrapText="1"/>
    </xf>
    <xf numFmtId="0" fontId="68" fillId="2" borderId="0" xfId="0" applyFont="1" applyFill="1" applyAlignment="1">
      <alignment horizontal="left" wrapText="1"/>
    </xf>
    <xf numFmtId="0" fontId="97" fillId="7" borderId="0" xfId="0" applyFont="1" applyFill="1" applyAlignment="1">
      <alignment horizontal="center" vertical="center" wrapText="1"/>
    </xf>
    <xf numFmtId="176" fontId="56" fillId="7" borderId="0" xfId="0" applyNumberFormat="1" applyFont="1" applyFill="1" applyAlignment="1">
      <alignment horizontal="right"/>
    </xf>
    <xf numFmtId="168" fontId="60" fillId="7" borderId="25" xfId="0" applyNumberFormat="1" applyFont="1" applyFill="1" applyBorder="1" applyAlignment="1">
      <alignment horizontal="right"/>
    </xf>
    <xf numFmtId="9" fontId="57" fillId="7" borderId="21" xfId="57" applyFont="1" applyFill="1" applyBorder="1" applyAlignment="1">
      <alignment horizontal="right" wrapText="1"/>
    </xf>
    <xf numFmtId="0" fontId="63" fillId="7" borderId="57" xfId="0" applyFont="1" applyFill="1" applyBorder="1" applyAlignment="1">
      <alignment horizontal="center" vertical="center" textRotation="90" wrapText="1"/>
    </xf>
    <xf numFmtId="0" fontId="63" fillId="7" borderId="26" xfId="0" applyFont="1" applyFill="1" applyBorder="1" applyAlignment="1">
      <alignment horizontal="center" vertical="center" textRotation="90" wrapText="1"/>
    </xf>
    <xf numFmtId="0" fontId="63" fillId="10" borderId="26" xfId="0" applyFont="1" applyFill="1" applyBorder="1" applyAlignment="1">
      <alignment horizontal="center" vertical="center" textRotation="90" wrapText="1"/>
    </xf>
    <xf numFmtId="0" fontId="63" fillId="7" borderId="54" xfId="0" applyFont="1" applyFill="1" applyBorder="1" applyAlignment="1">
      <alignment horizontal="center" vertical="center" textRotation="90" wrapText="1"/>
    </xf>
    <xf numFmtId="0" fontId="67" fillId="2" borderId="58" xfId="0" applyFont="1" applyFill="1" applyBorder="1" applyAlignment="1">
      <alignment wrapText="1"/>
    </xf>
    <xf numFmtId="0" fontId="54" fillId="2" borderId="58" xfId="0" applyFont="1" applyFill="1" applyBorder="1" applyAlignment="1">
      <alignment wrapText="1"/>
    </xf>
    <xf numFmtId="10" fontId="80" fillId="0" borderId="43" xfId="0" applyNumberFormat="1" applyFont="1" applyBorder="1" applyAlignment="1">
      <alignment horizontal="center" wrapText="1"/>
    </xf>
    <xf numFmtId="0" fontId="67" fillId="2" borderId="54" xfId="0" applyFont="1" applyFill="1" applyBorder="1" applyAlignment="1">
      <alignment wrapText="1"/>
    </xf>
    <xf numFmtId="0" fontId="54" fillId="2" borderId="54" xfId="0" applyFont="1" applyFill="1" applyBorder="1" applyAlignment="1">
      <alignment wrapText="1"/>
    </xf>
    <xf numFmtId="0" fontId="69" fillId="7" borderId="0" xfId="0" applyFont="1" applyFill="1" applyAlignment="1">
      <alignment vertical="center" wrapText="1"/>
    </xf>
    <xf numFmtId="0" fontId="59" fillId="7" borderId="0" xfId="0" applyFont="1" applyFill="1" applyAlignment="1">
      <alignment vertical="center"/>
    </xf>
    <xf numFmtId="0" fontId="72" fillId="0" borderId="32" xfId="0" applyFont="1" applyBorder="1" applyAlignment="1">
      <alignment horizontal="center" vertical="center" wrapText="1"/>
    </xf>
    <xf numFmtId="1" fontId="55" fillId="7" borderId="32" xfId="56" applyNumberFormat="1" applyFont="1" applyFill="1" applyBorder="1" applyAlignment="1">
      <alignment horizontal="right" vertical="center" wrapText="1"/>
    </xf>
    <xf numFmtId="0" fontId="98" fillId="7" borderId="0" xfId="0" applyFont="1" applyFill="1"/>
    <xf numFmtId="0" fontId="99" fillId="7" borderId="0" xfId="0" applyFont="1" applyFill="1"/>
    <xf numFmtId="177" fontId="55" fillId="7" borderId="0" xfId="0" applyNumberFormat="1" applyFont="1" applyFill="1" applyAlignment="1">
      <alignment horizontal="right" vertical="center" wrapText="1"/>
    </xf>
    <xf numFmtId="177" fontId="55" fillId="7" borderId="32" xfId="0" applyNumberFormat="1" applyFont="1" applyFill="1" applyBorder="1" applyAlignment="1">
      <alignment horizontal="right" vertical="center" wrapText="1"/>
    </xf>
    <xf numFmtId="177" fontId="55" fillId="7" borderId="0" xfId="58" applyNumberFormat="1" applyFont="1" applyFill="1" applyAlignment="1">
      <alignment horizontal="right" vertical="center" wrapText="1"/>
    </xf>
    <xf numFmtId="0" fontId="102" fillId="7" borderId="0" xfId="0" applyFont="1" applyFill="1" applyAlignment="1">
      <alignment vertical="center"/>
    </xf>
    <xf numFmtId="0" fontId="0" fillId="7" borderId="0" xfId="0" applyFill="1" applyAlignment="1">
      <alignment horizontal="left"/>
    </xf>
    <xf numFmtId="171" fontId="55" fillId="7" borderId="0" xfId="56" applyNumberFormat="1" applyFont="1" applyFill="1" applyBorder="1" applyAlignment="1">
      <alignment horizontal="right" vertical="center" wrapText="1"/>
    </xf>
    <xf numFmtId="0" fontId="55" fillId="2" borderId="30" xfId="0" applyFont="1" applyFill="1" applyBorder="1" applyAlignment="1">
      <alignment wrapText="1"/>
    </xf>
    <xf numFmtId="171" fontId="55" fillId="7" borderId="30" xfId="56" applyNumberFormat="1" applyFont="1" applyFill="1" applyBorder="1" applyAlignment="1">
      <alignment horizontal="right" vertical="center" wrapText="1"/>
    </xf>
    <xf numFmtId="0" fontId="102" fillId="7" borderId="0" xfId="0" applyFont="1" applyFill="1" applyAlignment="1">
      <alignment vertical="center" wrapText="1"/>
    </xf>
    <xf numFmtId="0" fontId="102" fillId="7" borderId="0" xfId="0" applyFont="1" applyFill="1" applyAlignment="1">
      <alignment horizontal="left" vertical="top"/>
    </xf>
    <xf numFmtId="0" fontId="102" fillId="7" borderId="0" xfId="0" applyFont="1" applyFill="1" applyAlignment="1">
      <alignment horizontal="left" vertical="top" wrapText="1"/>
    </xf>
    <xf numFmtId="0" fontId="108" fillId="0" borderId="0" xfId="0" applyFont="1" applyAlignment="1">
      <alignment horizontal="left" vertical="center" indent="3"/>
    </xf>
    <xf numFmtId="0" fontId="99" fillId="7" borderId="0" xfId="0" applyFont="1" applyFill="1" applyAlignment="1">
      <alignment horizontal="left" vertical="center"/>
    </xf>
    <xf numFmtId="0" fontId="99" fillId="7" borderId="0" xfId="0" applyFont="1" applyFill="1" applyAlignment="1">
      <alignment horizontal="left" vertical="center" wrapText="1"/>
    </xf>
    <xf numFmtId="0" fontId="58" fillId="7" borderId="0" xfId="0" applyFont="1" applyFill="1" applyAlignment="1">
      <alignment horizontal="left" vertical="top"/>
    </xf>
    <xf numFmtId="9" fontId="55" fillId="7" borderId="16" xfId="57" applyFont="1" applyFill="1" applyBorder="1" applyAlignment="1">
      <alignment horizontal="center" vertical="center" wrapText="1"/>
    </xf>
    <xf numFmtId="0" fontId="55" fillId="2" borderId="48" xfId="0" applyFont="1" applyFill="1" applyBorder="1" applyAlignment="1">
      <alignment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1">
      <alignment horizontal="center" vertical="center" wrapText="1"/>
    </xf>
    <xf numFmtId="0" fontId="55" fillId="2" borderId="59" xfId="0" applyFont="1" applyFill="1" applyBorder="1" applyAlignment="1">
      <alignment wrapText="1"/>
    </xf>
    <xf numFmtId="9" fontId="55" fillId="7" borderId="59" xfId="57" applyFont="1" applyFill="1" applyBorder="1" applyAlignment="1">
      <alignment horizontal="center" vertical="center" wrapText="1"/>
    </xf>
    <xf numFmtId="9" fontId="87" fillId="7" borderId="59" xfId="57" quotePrefix="1" applyFont="1" applyFill="1" applyBorder="1" applyAlignment="1">
      <alignment horizontal="center" vertical="center" wrapText="1"/>
    </xf>
    <xf numFmtId="0" fontId="102" fillId="7" borderId="0" xfId="0" applyFont="1" applyFill="1" applyAlignment="1">
      <alignment horizontal="left" vertical="top" wrapText="1"/>
    </xf>
    <xf numFmtId="9" fontId="55" fillId="7" borderId="37" xfId="57" applyFont="1" applyFill="1" applyBorder="1" applyAlignment="1">
      <alignment horizontal="left" vertical="center" wrapText="1"/>
    </xf>
    <xf numFmtId="9" fontId="55" fillId="7" borderId="0" xfId="57" applyFont="1" applyFill="1" applyAlignment="1">
      <alignment horizontal="center" vertical="center" wrapText="1"/>
    </xf>
    <xf numFmtId="0" fontId="0" fillId="14" borderId="0" xfId="0" applyFill="1" applyAlignment="1">
      <alignment horizontal="center" vertical="center"/>
    </xf>
    <xf numFmtId="0" fontId="0" fillId="14" borderId="0" xfId="0" applyFill="1"/>
    <xf numFmtId="0" fontId="16" fillId="14" borderId="0" xfId="0" applyFont="1" applyFill="1"/>
    <xf numFmtId="0" fontId="16" fillId="7" borderId="0" xfId="0" applyFont="1" applyFill="1" applyAlignment="1">
      <alignment horizontal="left" vertical="center"/>
    </xf>
    <xf numFmtId="0" fontId="0" fillId="11" borderId="0" xfId="0" applyFill="1" applyAlignment="1">
      <alignment horizontal="left"/>
    </xf>
    <xf numFmtId="0" fontId="0" fillId="0" borderId="0" xfId="0" applyAlignment="1">
      <alignment horizontal="left"/>
    </xf>
    <xf numFmtId="0" fontId="16" fillId="14" borderId="63" xfId="0" applyFont="1" applyFill="1" applyBorder="1"/>
    <xf numFmtId="0" fontId="113" fillId="14" borderId="36" xfId="0" applyFont="1" applyFill="1" applyBorder="1" applyAlignment="1">
      <alignment horizontal="left" vertical="center" wrapText="1"/>
    </xf>
    <xf numFmtId="0" fontId="113" fillId="14" borderId="37" xfId="0" applyFont="1" applyFill="1" applyBorder="1" applyAlignment="1">
      <alignment horizontal="left" vertical="center" wrapText="1"/>
    </xf>
    <xf numFmtId="0" fontId="116" fillId="0" borderId="45" xfId="0" applyFont="1" applyBorder="1"/>
    <xf numFmtId="0" fontId="71" fillId="0" borderId="45" xfId="0" applyFont="1" applyBorder="1"/>
    <xf numFmtId="0" fontId="117" fillId="7" borderId="0" xfId="0" applyFont="1" applyFill="1"/>
    <xf numFmtId="0" fontId="117" fillId="7" borderId="0" xfId="0" applyNumberFormat="1" applyFont="1" applyFill="1"/>
    <xf numFmtId="0" fontId="11" fillId="3" borderId="1"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49" fillId="15" borderId="0" xfId="0" applyFont="1" applyFill="1" applyAlignment="1">
      <alignment horizontal="left" vertical="center" wrapText="1"/>
    </xf>
    <xf numFmtId="0" fontId="49" fillId="7" borderId="0" xfId="0" applyFont="1" applyFill="1" applyAlignment="1">
      <alignment horizontal="left" vertical="center" wrapText="1"/>
    </xf>
    <xf numFmtId="0" fontId="49" fillId="16" borderId="0" xfId="0" applyFont="1" applyFill="1" applyAlignment="1">
      <alignment horizontal="left" vertical="center" wrapText="1"/>
    </xf>
    <xf numFmtId="0" fontId="59" fillId="7" borderId="0" xfId="0" applyFont="1" applyFill="1" applyAlignment="1">
      <alignment horizontal="left" wrapText="1"/>
    </xf>
    <xf numFmtId="0" fontId="81" fillId="7" borderId="0" xfId="0" applyFont="1" applyFill="1" applyAlignment="1">
      <alignment horizontal="left" wrapText="1"/>
    </xf>
    <xf numFmtId="0" fontId="107" fillId="7" borderId="0" xfId="0" applyFont="1" applyFill="1" applyAlignment="1">
      <alignment horizontal="left" vertical="top" wrapText="1"/>
    </xf>
    <xf numFmtId="0" fontId="99" fillId="7" borderId="0" xfId="0" applyFont="1" applyFill="1" applyAlignment="1">
      <alignment horizontal="left" vertical="center" wrapText="1"/>
    </xf>
    <xf numFmtId="0" fontId="102" fillId="7" borderId="0" xfId="0" applyFont="1" applyFill="1" applyAlignment="1">
      <alignment horizontal="left" vertical="top" wrapText="1"/>
    </xf>
    <xf numFmtId="0" fontId="102" fillId="7" borderId="0" xfId="0" applyFont="1" applyFill="1" applyAlignment="1">
      <alignment horizontal="left" vertical="top"/>
    </xf>
    <xf numFmtId="164" fontId="54" fillId="2" borderId="24" xfId="0" applyNumberFormat="1" applyFont="1" applyFill="1" applyBorder="1" applyAlignment="1">
      <alignment horizontal="center" vertical="center" wrapText="1"/>
    </xf>
    <xf numFmtId="0" fontId="59" fillId="7" borderId="0" xfId="0" applyFont="1" applyFill="1" applyAlignment="1">
      <alignment horizontal="left" vertical="top" wrapText="1"/>
    </xf>
    <xf numFmtId="0" fontId="54" fillId="0" borderId="24" xfId="0" applyFont="1" applyBorder="1" applyAlignment="1">
      <alignment horizontal="center" vertical="center" wrapText="1"/>
    </xf>
    <xf numFmtId="164" fontId="54" fillId="2" borderId="20" xfId="0" applyNumberFormat="1" applyFont="1" applyFill="1" applyBorder="1" applyAlignment="1">
      <alignment horizontal="center" vertical="center" wrapText="1"/>
    </xf>
    <xf numFmtId="0" fontId="67" fillId="2" borderId="0" xfId="0" applyFont="1" applyFill="1" applyAlignment="1">
      <alignment horizontal="left" wrapText="1"/>
    </xf>
    <xf numFmtId="0" fontId="40" fillId="7" borderId="0" xfId="0" applyFont="1" applyFill="1" applyAlignment="1">
      <alignment horizontal="left" vertical="center" wrapText="1"/>
    </xf>
    <xf numFmtId="0" fontId="64" fillId="7" borderId="0" xfId="0" applyFont="1" applyFill="1" applyAlignment="1">
      <alignment horizontal="left" vertical="center" wrapText="1"/>
    </xf>
    <xf numFmtId="0" fontId="68" fillId="2" borderId="0" xfId="0" applyFont="1" applyFill="1" applyAlignment="1">
      <alignment horizontal="left" wrapText="1"/>
    </xf>
    <xf numFmtId="0" fontId="63" fillId="7" borderId="52" xfId="0" applyFont="1" applyFill="1" applyBorder="1" applyAlignment="1">
      <alignment horizontal="center" vertical="center" textRotation="90" wrapText="1"/>
    </xf>
    <xf numFmtId="0" fontId="63" fillId="7" borderId="56" xfId="0" applyFont="1" applyFill="1" applyBorder="1" applyAlignment="1">
      <alignment horizontal="center" vertical="center" textRotation="90" wrapText="1"/>
    </xf>
    <xf numFmtId="0" fontId="53" fillId="7" borderId="53" xfId="0" applyFont="1" applyFill="1" applyBorder="1" applyAlignment="1">
      <alignment horizontal="center" vertical="center" wrapText="1"/>
    </xf>
    <xf numFmtId="0" fontId="53" fillId="7" borderId="20" xfId="0" applyFont="1" applyFill="1" applyBorder="1" applyAlignment="1">
      <alignment horizontal="center" vertical="center" wrapText="1"/>
    </xf>
    <xf numFmtId="0" fontId="67" fillId="0" borderId="0" xfId="0" applyFont="1" applyAlignment="1">
      <alignment horizontal="left" wrapText="1"/>
    </xf>
    <xf numFmtId="0" fontId="63" fillId="0" borderId="24" xfId="0" applyFont="1" applyBorder="1" applyAlignment="1">
      <alignment horizontal="left" vertical="center" wrapText="1"/>
    </xf>
    <xf numFmtId="0" fontId="63" fillId="0" borderId="54" xfId="0" applyFont="1" applyBorder="1" applyAlignment="1">
      <alignment horizontal="left" vertical="center" wrapText="1"/>
    </xf>
    <xf numFmtId="0" fontId="63" fillId="7" borderId="51" xfId="0" applyFont="1" applyFill="1" applyBorder="1" applyAlignment="1">
      <alignment horizontal="center" vertical="center" textRotation="90" wrapText="1"/>
    </xf>
    <xf numFmtId="0" fontId="63" fillId="7" borderId="55" xfId="0" applyFont="1" applyFill="1" applyBorder="1" applyAlignment="1">
      <alignment horizontal="center" vertical="center" textRotation="90" wrapText="1"/>
    </xf>
    <xf numFmtId="0" fontId="63" fillId="7" borderId="24" xfId="0" applyFont="1" applyFill="1" applyBorder="1" applyAlignment="1">
      <alignment horizontal="center" vertical="center" textRotation="90" wrapText="1"/>
    </xf>
    <xf numFmtId="0" fontId="63" fillId="7" borderId="54" xfId="0" applyFont="1" applyFill="1" applyBorder="1" applyAlignment="1">
      <alignment horizontal="center" vertical="center" textRotation="90" wrapText="1"/>
    </xf>
    <xf numFmtId="0" fontId="49" fillId="8" borderId="0" xfId="0" applyFont="1" applyFill="1" applyAlignment="1">
      <alignment horizontal="left" vertical="center" wrapText="1"/>
    </xf>
    <xf numFmtId="0" fontId="106" fillId="7" borderId="0" xfId="0" applyFont="1" applyFill="1" applyAlignment="1">
      <alignment horizontal="left" vertical="top" wrapText="1"/>
    </xf>
    <xf numFmtId="164" fontId="72" fillId="2" borderId="31" xfId="0" applyNumberFormat="1" applyFont="1" applyFill="1" applyBorder="1" applyAlignment="1">
      <alignment horizontal="center" vertical="center" wrapText="1"/>
    </xf>
    <xf numFmtId="164" fontId="72" fillId="2" borderId="32" xfId="0" applyNumberFormat="1" applyFont="1" applyFill="1" applyBorder="1" applyAlignment="1">
      <alignment horizontal="center" vertical="center" wrapText="1"/>
    </xf>
    <xf numFmtId="0" fontId="102" fillId="7" borderId="30" xfId="0" applyFont="1" applyFill="1" applyBorder="1" applyAlignment="1">
      <alignment horizontal="right" vertical="center"/>
    </xf>
    <xf numFmtId="0" fontId="104" fillId="7" borderId="30" xfId="0" applyFont="1" applyFill="1" applyBorder="1" applyAlignment="1">
      <alignment horizontal="left" wrapText="1"/>
    </xf>
    <xf numFmtId="0" fontId="104" fillId="7" borderId="0" xfId="0" applyFont="1" applyFill="1" applyAlignment="1">
      <alignment horizontal="left" wrapText="1"/>
    </xf>
    <xf numFmtId="0" fontId="102" fillId="7" borderId="30" xfId="0" applyFont="1" applyFill="1" applyBorder="1" applyAlignment="1">
      <alignment horizontal="left" vertical="top" wrapText="1"/>
    </xf>
    <xf numFmtId="0" fontId="102" fillId="7" borderId="0" xfId="0" applyFont="1" applyFill="1" applyAlignment="1">
      <alignment horizontal="left" vertical="center" wrapText="1"/>
    </xf>
    <xf numFmtId="0" fontId="55" fillId="2" borderId="0" xfId="0" applyFont="1" applyFill="1" applyAlignment="1">
      <alignment vertical="center" wrapText="1"/>
    </xf>
    <xf numFmtId="0" fontId="55" fillId="2" borderId="30" xfId="0" applyFont="1" applyFill="1" applyBorder="1" applyAlignment="1">
      <alignment horizontal="center" vertical="center" wrapText="1"/>
    </xf>
    <xf numFmtId="0" fontId="55" fillId="2" borderId="0" xfId="0" applyFont="1" applyFill="1" applyAlignment="1">
      <alignment horizontal="center" vertical="center" wrapText="1"/>
    </xf>
    <xf numFmtId="0" fontId="55" fillId="2" borderId="32" xfId="0" applyFont="1" applyFill="1" applyBorder="1" applyAlignment="1">
      <alignment horizontal="center" vertical="center" wrapText="1"/>
    </xf>
    <xf numFmtId="0" fontId="57" fillId="2" borderId="32" xfId="0" applyFont="1" applyFill="1" applyBorder="1" applyAlignment="1">
      <alignment vertical="center" wrapText="1"/>
    </xf>
    <xf numFmtId="0" fontId="109" fillId="14" borderId="10" xfId="0" applyFont="1" applyFill="1" applyBorder="1" applyAlignment="1">
      <alignment horizontal="center" vertical="center"/>
    </xf>
    <xf numFmtId="0" fontId="112" fillId="14" borderId="48" xfId="0" applyFont="1" applyFill="1" applyBorder="1" applyAlignment="1">
      <alignment horizontal="left" vertical="center" wrapText="1"/>
    </xf>
    <xf numFmtId="9" fontId="55" fillId="7" borderId="37" xfId="57" applyFont="1" applyFill="1" applyBorder="1" applyAlignment="1">
      <alignment horizontal="left" vertical="center" wrapText="1"/>
    </xf>
    <xf numFmtId="0" fontId="74" fillId="7" borderId="34" xfId="0" applyFont="1" applyFill="1" applyBorder="1" applyAlignment="1">
      <alignment horizontal="left"/>
    </xf>
    <xf numFmtId="164" fontId="75" fillId="2" borderId="35" xfId="0" applyNumberFormat="1" applyFont="1" applyFill="1" applyBorder="1" applyAlignment="1">
      <alignment horizontal="left" vertical="center" wrapText="1"/>
    </xf>
    <xf numFmtId="0" fontId="110" fillId="14" borderId="61" xfId="0" applyFont="1" applyFill="1" applyBorder="1" applyAlignment="1">
      <alignment horizontal="center" vertical="center"/>
    </xf>
    <xf numFmtId="0" fontId="110" fillId="14" borderId="0" xfId="0" applyFont="1" applyFill="1" applyAlignment="1">
      <alignment horizontal="center" vertical="center"/>
    </xf>
    <xf numFmtId="0" fontId="110" fillId="14" borderId="62" xfId="0" applyFont="1" applyFill="1" applyBorder="1" applyAlignment="1">
      <alignment horizontal="center" vertical="center"/>
    </xf>
    <xf numFmtId="0" fontId="111" fillId="14" borderId="61" xfId="0" applyFont="1" applyFill="1" applyBorder="1" applyAlignment="1">
      <alignment horizontal="left" vertical="top" wrapText="1"/>
    </xf>
    <xf numFmtId="0" fontId="111" fillId="14" borderId="0" xfId="0" applyFont="1" applyFill="1" applyAlignment="1">
      <alignment horizontal="left" vertical="top" wrapText="1"/>
    </xf>
    <xf numFmtId="0" fontId="111" fillId="14" borderId="62" xfId="0" applyFont="1" applyFill="1" applyBorder="1" applyAlignment="1">
      <alignment horizontal="left" vertical="top" wrapText="1"/>
    </xf>
    <xf numFmtId="0" fontId="27" fillId="7" borderId="0" xfId="11" applyBorder="1" applyAlignment="1">
      <alignment horizontal="center"/>
    </xf>
    <xf numFmtId="0" fontId="115" fillId="7" borderId="0" xfId="11" applyFont="1" applyBorder="1">
      <alignment horizontal="center"/>
    </xf>
    <xf numFmtId="0" fontId="74" fillId="7" borderId="34" xfId="0" applyFont="1" applyFill="1" applyBorder="1" applyAlignment="1">
      <alignment horizontal="left" wrapText="1"/>
    </xf>
    <xf numFmtId="0" fontId="37" fillId="7" borderId="0" xfId="10" applyBorder="1"/>
    <xf numFmtId="0" fontId="29" fillId="7" borderId="0" xfId="22" applyFill="1" applyAlignment="1">
      <alignment horizontal="left" wrapText="1"/>
    </xf>
    <xf numFmtId="164" fontId="75" fillId="2" borderId="12" xfId="0" applyNumberFormat="1" applyFont="1" applyFill="1" applyBorder="1" applyAlignment="1">
      <alignment horizontal="right" vertical="center" wrapText="1"/>
    </xf>
    <xf numFmtId="9" fontId="55" fillId="7" borderId="0" xfId="57" applyFont="1" applyFill="1" applyBorder="1" applyAlignment="1">
      <alignment horizontal="right" vertical="center" wrapText="1"/>
    </xf>
    <xf numFmtId="9" fontId="55" fillId="7" borderId="12" xfId="57" applyFont="1" applyFill="1" applyBorder="1" applyAlignment="1">
      <alignment horizontal="right" vertical="center" wrapText="1"/>
    </xf>
    <xf numFmtId="0" fontId="75" fillId="7" borderId="12" xfId="0" applyFont="1" applyFill="1" applyBorder="1" applyAlignment="1">
      <alignment horizontal="left" vertical="center" wrapText="1"/>
    </xf>
    <xf numFmtId="0" fontId="55" fillId="2" borderId="16" xfId="0" applyFont="1" applyFill="1" applyBorder="1" applyAlignment="1">
      <alignment horizontal="left" vertical="center" wrapText="1"/>
    </xf>
    <xf numFmtId="0" fontId="55" fillId="2" borderId="12" xfId="0" applyFont="1" applyFill="1" applyBorder="1" applyAlignment="1">
      <alignment horizontal="left" vertical="center" wrapText="1"/>
    </xf>
    <xf numFmtId="9" fontId="55" fillId="7" borderId="40" xfId="57" applyFont="1" applyFill="1" applyBorder="1" applyAlignment="1">
      <alignment horizontal="left" vertical="center" wrapText="1"/>
    </xf>
    <xf numFmtId="9" fontId="55" fillId="7" borderId="13" xfId="57" applyFont="1" applyFill="1" applyBorder="1" applyAlignment="1">
      <alignment horizontal="left" vertical="center" wrapText="1"/>
    </xf>
    <xf numFmtId="9" fontId="55" fillId="7" borderId="41" xfId="57" applyFont="1" applyFill="1" applyBorder="1" applyAlignment="1">
      <alignment horizontal="left" vertical="center" wrapText="1"/>
    </xf>
    <xf numFmtId="164" fontId="75" fillId="2" borderId="15" xfId="0" applyNumberFormat="1" applyFont="1" applyFill="1" applyBorder="1" applyAlignment="1">
      <alignment horizontal="right" vertical="center" wrapText="1"/>
    </xf>
    <xf numFmtId="0" fontId="76" fillId="16" borderId="0" xfId="0" applyFont="1" applyFill="1" applyAlignment="1">
      <alignment horizontal="left" vertical="center" wrapText="1"/>
    </xf>
    <xf numFmtId="164" fontId="75" fillId="2" borderId="15" xfId="0" applyNumberFormat="1" applyFont="1" applyFill="1" applyBorder="1" applyAlignment="1">
      <alignment horizontal="center" vertical="center" wrapText="1"/>
    </xf>
    <xf numFmtId="0" fontId="55" fillId="2" borderId="0" xfId="0" applyFont="1" applyFill="1" applyAlignment="1">
      <alignment horizontal="left" wrapText="1"/>
    </xf>
    <xf numFmtId="0" fontId="55" fillId="2" borderId="59" xfId="0" applyFont="1" applyFill="1" applyBorder="1" applyAlignment="1">
      <alignment horizontal="left" wrapText="1"/>
    </xf>
    <xf numFmtId="0" fontId="24" fillId="7" borderId="0" xfId="36" applyFill="1" applyBorder="1">
      <alignment vertical="top" wrapText="1"/>
    </xf>
    <xf numFmtId="0" fontId="33" fillId="7" borderId="0" xfId="17" applyFont="1" applyAlignment="1">
      <alignment horizontal="left" wrapText="1"/>
    </xf>
    <xf numFmtId="0" fontId="24" fillId="7" borderId="0" xfId="35" applyFill="1" applyBorder="1">
      <alignment vertical="top" wrapText="1"/>
    </xf>
    <xf numFmtId="9" fontId="55" fillId="7" borderId="0" xfId="57" applyFont="1" applyFill="1" applyBorder="1" applyAlignment="1">
      <alignment horizontal="left" vertical="center" wrapText="1"/>
    </xf>
    <xf numFmtId="2" fontId="37" fillId="7" borderId="0" xfId="12" applyBorder="1"/>
    <xf numFmtId="0" fontId="33" fillId="7" borderId="0" xfId="17" applyFont="1" applyAlignment="1">
      <alignment horizontal="left" vertical="top" wrapText="1"/>
    </xf>
    <xf numFmtId="2" fontId="37" fillId="7" borderId="0" xfId="12" applyNumberFormat="1" applyBorder="1"/>
    <xf numFmtId="0" fontId="55" fillId="2" borderId="48" xfId="0" applyFont="1" applyFill="1" applyBorder="1" applyAlignment="1">
      <alignment horizontal="left" wrapText="1"/>
    </xf>
    <xf numFmtId="0" fontId="55" fillId="2" borderId="60" xfId="0" applyFont="1" applyFill="1" applyBorder="1" applyAlignment="1">
      <alignment horizontal="left" wrapText="1"/>
    </xf>
    <xf numFmtId="0" fontId="55" fillId="2" borderId="16" xfId="0" applyFont="1" applyFill="1" applyBorder="1" applyAlignment="1">
      <alignment horizontal="left" wrapText="1"/>
    </xf>
    <xf numFmtId="0" fontId="55" fillId="2" borderId="12" xfId="0" applyFont="1" applyFill="1" applyBorder="1" applyAlignment="1">
      <alignment horizontal="left" wrapText="1"/>
    </xf>
    <xf numFmtId="9" fontId="55" fillId="7" borderId="15" xfId="57" applyFont="1" applyFill="1" applyBorder="1" applyAlignment="1">
      <alignment horizontal="left" vertical="center" wrapText="1"/>
    </xf>
    <xf numFmtId="0" fontId="55" fillId="2" borderId="60" xfId="0" applyFont="1" applyFill="1" applyBorder="1" applyAlignment="1">
      <alignment horizontal="left" vertical="center" wrapText="1"/>
    </xf>
    <xf numFmtId="0" fontId="102" fillId="7" borderId="60" xfId="0" applyFont="1" applyFill="1" applyBorder="1" applyAlignment="1">
      <alignment horizontal="left" vertical="top" wrapText="1"/>
    </xf>
    <xf numFmtId="0" fontId="55" fillId="2" borderId="0" xfId="0" applyFont="1" applyFill="1" applyAlignment="1">
      <alignment horizontal="left" vertical="center" wrapText="1"/>
    </xf>
    <xf numFmtId="9" fontId="55" fillId="7" borderId="16" xfId="57" applyFont="1" applyFill="1" applyBorder="1" applyAlignment="1">
      <alignment horizontal="center" vertical="center" wrapText="1"/>
    </xf>
    <xf numFmtId="9" fontId="55" fillId="7" borderId="48" xfId="57" applyFont="1" applyFill="1" applyBorder="1" applyAlignment="1">
      <alignment horizontal="center" vertical="center" wrapText="1"/>
    </xf>
    <xf numFmtId="9" fontId="55" fillId="7" borderId="60" xfId="57" applyFont="1" applyFill="1" applyBorder="1" applyAlignment="1">
      <alignment horizontal="center" vertical="center" wrapText="1"/>
    </xf>
    <xf numFmtId="9" fontId="55" fillId="7" borderId="0" xfId="57" applyFont="1" applyFill="1" applyAlignment="1">
      <alignment horizontal="center" vertical="center" wrapText="1"/>
    </xf>
    <xf numFmtId="9" fontId="55" fillId="7" borderId="12" xfId="57" applyFont="1" applyFill="1" applyBorder="1" applyAlignment="1">
      <alignment horizontal="center" vertical="center" wrapText="1"/>
    </xf>
    <xf numFmtId="0" fontId="75" fillId="7" borderId="47" xfId="0" applyFont="1" applyFill="1" applyBorder="1" applyAlignment="1">
      <alignment horizontal="left" vertical="center" wrapText="1"/>
    </xf>
    <xf numFmtId="175" fontId="55" fillId="7" borderId="12" xfId="56" applyNumberFormat="1" applyFont="1" applyFill="1" applyBorder="1" applyAlignment="1">
      <alignment horizontal="right" vertical="center" wrapText="1"/>
    </xf>
    <xf numFmtId="43" fontId="55" fillId="7" borderId="12" xfId="56" applyFont="1" applyFill="1" applyBorder="1" applyAlignment="1">
      <alignment horizontal="right" vertical="center" wrapText="1"/>
    </xf>
    <xf numFmtId="9" fontId="55" fillId="7" borderId="0" xfId="57" applyFont="1" applyFill="1" applyAlignment="1">
      <alignment horizontal="right" vertical="center" wrapText="1"/>
    </xf>
    <xf numFmtId="9" fontId="55" fillId="7" borderId="16" xfId="57" applyFont="1" applyFill="1" applyBorder="1" applyAlignment="1">
      <alignment horizontal="right" vertical="center" wrapText="1"/>
    </xf>
    <xf numFmtId="164" fontId="75" fillId="2" borderId="39" xfId="0" applyNumberFormat="1" applyFont="1" applyFill="1" applyBorder="1" applyAlignment="1">
      <alignment horizontal="center" vertical="center" wrapText="1"/>
    </xf>
    <xf numFmtId="0" fontId="49" fillId="17" borderId="0" xfId="0" applyFont="1" applyFill="1" applyAlignment="1">
      <alignment horizontal="left" vertical="center" wrapText="1"/>
    </xf>
    <xf numFmtId="0" fontId="118" fillId="7" borderId="17" xfId="0" applyFont="1" applyFill="1" applyBorder="1" applyAlignment="1">
      <alignment vertical="center" wrapText="1"/>
    </xf>
    <xf numFmtId="0" fontId="119" fillId="7" borderId="17" xfId="0" applyFont="1" applyFill="1" applyBorder="1" applyAlignment="1">
      <alignment horizontal="center" vertical="center"/>
    </xf>
    <xf numFmtId="0" fontId="120" fillId="7" borderId="0" xfId="0" applyFont="1" applyFill="1"/>
    <xf numFmtId="0" fontId="118" fillId="7" borderId="18" xfId="0" applyFont="1" applyFill="1" applyBorder="1" applyAlignment="1">
      <alignment vertical="center" wrapText="1"/>
    </xf>
    <xf numFmtId="0" fontId="119" fillId="7" borderId="18" xfId="0" applyFont="1" applyFill="1" applyBorder="1" applyAlignment="1">
      <alignment horizontal="center" vertical="center"/>
    </xf>
    <xf numFmtId="0" fontId="121" fillId="7" borderId="17" xfId="0" applyFont="1" applyFill="1" applyBorder="1" applyAlignment="1">
      <alignment vertical="center" wrapText="1"/>
    </xf>
    <xf numFmtId="0" fontId="121" fillId="7" borderId="18" xfId="0" applyFont="1" applyFill="1" applyBorder="1" applyAlignment="1">
      <alignment vertical="center" wrapText="1"/>
    </xf>
    <xf numFmtId="0" fontId="121" fillId="7" borderId="50" xfId="0" applyFont="1" applyFill="1" applyBorder="1" applyAlignment="1">
      <alignment vertical="center" wrapText="1"/>
    </xf>
    <xf numFmtId="0" fontId="119" fillId="7" borderId="50" xfId="0" applyFont="1" applyFill="1" applyBorder="1" applyAlignment="1">
      <alignment horizontal="center" vertical="center"/>
    </xf>
    <xf numFmtId="0" fontId="122" fillId="7" borderId="17" xfId="0" applyFont="1" applyFill="1" applyBorder="1" applyAlignment="1">
      <alignment vertical="center" wrapText="1"/>
    </xf>
    <xf numFmtId="0" fontId="122" fillId="7" borderId="18" xfId="0" applyFont="1" applyFill="1" applyBorder="1" applyAlignment="1">
      <alignment vertical="center" wrapText="1"/>
    </xf>
    <xf numFmtId="0" fontId="123" fillId="7" borderId="17" xfId="0" applyFont="1" applyFill="1" applyBorder="1" applyAlignment="1">
      <alignment vertical="center" wrapText="1"/>
    </xf>
    <xf numFmtId="0" fontId="124" fillId="7" borderId="18" xfId="0" applyFont="1" applyFill="1" applyBorder="1" applyAlignment="1">
      <alignment vertical="center" wrapText="1"/>
    </xf>
    <xf numFmtId="0" fontId="125" fillId="7" borderId="18" xfId="0" applyFont="1" applyFill="1" applyBorder="1" applyAlignment="1">
      <alignment horizontal="center" vertical="center"/>
    </xf>
    <xf numFmtId="0" fontId="126" fillId="7" borderId="0" xfId="0" applyFont="1" applyFill="1"/>
    <xf numFmtId="0" fontId="127" fillId="7" borderId="18" xfId="0" applyFont="1" applyFill="1" applyBorder="1" applyAlignment="1">
      <alignment vertical="center" wrapText="1"/>
    </xf>
    <xf numFmtId="0" fontId="128" fillId="7" borderId="17" xfId="0" applyFont="1" applyFill="1" applyBorder="1" applyAlignment="1">
      <alignment vertical="center" wrapText="1"/>
    </xf>
    <xf numFmtId="0" fontId="128" fillId="7" borderId="18" xfId="0" applyFont="1" applyFill="1" applyBorder="1" applyAlignment="1">
      <alignment vertical="center" wrapText="1"/>
    </xf>
    <xf numFmtId="0" fontId="129" fillId="7" borderId="17" xfId="0" applyFont="1" applyFill="1" applyBorder="1" applyAlignment="1">
      <alignment vertical="center" wrapText="1"/>
    </xf>
    <xf numFmtId="0" fontId="129" fillId="7" borderId="18" xfId="0" applyFont="1" applyFill="1" applyBorder="1" applyAlignment="1">
      <alignment vertical="center" wrapText="1"/>
    </xf>
    <xf numFmtId="0" fontId="130" fillId="7" borderId="17" xfId="0" applyFont="1" applyFill="1" applyBorder="1" applyAlignment="1">
      <alignment vertical="center" wrapText="1"/>
    </xf>
    <xf numFmtId="0" fontId="83" fillId="7" borderId="45" xfId="0" applyFont="1" applyFill="1" applyBorder="1"/>
    <xf numFmtId="0" fontId="131" fillId="0" borderId="0" xfId="0" applyFont="1" applyAlignment="1">
      <alignment horizontal="left" vertical="top" wrapText="1"/>
    </xf>
    <xf numFmtId="0" fontId="132" fillId="0" borderId="0" xfId="0" applyFont="1" applyAlignment="1">
      <alignment horizontal="left" vertical="top" wrapText="1"/>
    </xf>
  </cellXfs>
  <cellStyles count="59">
    <cellStyle name="Bold" xfId="21" xr:uid="{DEFF2B93-B695-438B-9AFF-22D955EC74B1}"/>
    <cellStyle name="Comma" xfId="56" builtinId="3"/>
    <cellStyle name="Comma 2" xfId="46" xr:uid="{27F67C38-9AF3-4EB8-B4A4-B2858AADC628}"/>
    <cellStyle name="Comma 2 2" xfId="54" xr:uid="{B5508A5D-ECE6-42CE-B443-D1213B7C4026}"/>
    <cellStyle name="Comma 2 3" xfId="50" xr:uid="{0BCC4B1D-4D3A-40F3-8855-EBC8D1092C0E}"/>
    <cellStyle name="Currency" xfId="58" builtinId="4"/>
    <cellStyle name="ESG Addendum 2021" xfId="8" xr:uid="{80E87090-C1A7-423D-AC36-8291A626A7E1}"/>
    <cellStyle name="Footnote" xfId="18" xr:uid="{AC5E16B7-8B7D-4E36-A7D8-32B82C41765F}"/>
    <cellStyle name="Heading 1" xfId="3" xr:uid="{00000000-0005-0000-0000-000003000000}"/>
    <cellStyle name="Heading 2" xfId="4" xr:uid="{00000000-0005-0000-0000-000004000000}"/>
    <cellStyle name="Heading 2 Centred" xfId="9" xr:uid="{3777A712-E899-4F40-BE99-BA766973B388}"/>
    <cellStyle name="Heading 3" xfId="5" xr:uid="{00000000-0005-0000-0000-000005000000}"/>
    <cellStyle name="Hipervínculo 2" xfId="40" xr:uid="{B0838EB0-A639-4696-9CC4-CFCCE699EBA8}"/>
    <cellStyle name="Hyperlink" xfId="11" builtinId="8" customBuiltin="1"/>
    <cellStyle name="Hyperlink Left" xfId="30" xr:uid="{56B6E6A0-E6EF-41C3-88B4-720CC3D8A8FE}"/>
    <cellStyle name="Millares 2" xfId="28" xr:uid="{87AB5143-E03F-42C1-88B1-195BED34BB2A}"/>
    <cellStyle name="Millares 2 2" xfId="51" xr:uid="{AC824A87-39AF-4926-802C-A7F651F00088}"/>
    <cellStyle name="Millares 3" xfId="43" xr:uid="{8087837A-36B8-4C8E-AB14-3F57AB0F36E5}"/>
    <cellStyle name="Millares 4" xfId="47" xr:uid="{4D245297-14E8-4410-BD00-A533C57D664E}"/>
    <cellStyle name="NAB FTB1 - Financial Table Body" xfId="25" xr:uid="{F9667725-660F-4733-AEF4-236AC393061C}"/>
    <cellStyle name="NAB FTBB1a - Financial Table Body,AB,U" xfId="23" xr:uid="{F6D3877C-51DD-4D71-A25A-E5E59316D2E3}"/>
    <cellStyle name="NAB FTH2a - Financial Header 2" xfId="24" xr:uid="{3A528B63-146C-41E6-9C6F-52F637CAAFD2}"/>
    <cellStyle name="Normal" xfId="0" builtinId="0"/>
    <cellStyle name="Normal 11 2 3" xfId="27" xr:uid="{EABDEE4C-1263-4C32-ACB4-88961C6AE8EC}"/>
    <cellStyle name="Normal 2" xfId="2" xr:uid="{00000000-0005-0000-0000-000002000000}"/>
    <cellStyle name="Normal 2 2" xfId="38" xr:uid="{AEC4FB0E-2709-4F10-A08A-AAA30C126536}"/>
    <cellStyle name="Normal 2 3 3 2" xfId="26" xr:uid="{8CCFC72F-569B-487C-86CA-190F53799651}"/>
    <cellStyle name="Normal 3" xfId="6" xr:uid="{3118E5D8-D02C-4376-A0C6-E7EC14DD75C3}"/>
    <cellStyle name="Normal 3 2" xfId="44" xr:uid="{B22F4C7B-9292-42A4-8592-5803E20279B4}"/>
    <cellStyle name="Normal 3 2 2" xfId="52" xr:uid="{B4BF0EAB-30DB-4A0C-B530-E0994569B290}"/>
    <cellStyle name="Normal 3 3" xfId="48" xr:uid="{F083FA6F-BB2C-42FC-BC68-234B80EF2BB5}"/>
    <cellStyle name="Normal 4" xfId="37" xr:uid="{E187D580-B83D-46B7-8E9C-F2F8EC5AED66}"/>
    <cellStyle name="Normal 5" xfId="39" xr:uid="{04786C0C-4407-451B-A474-2C5E6EC28DFB}"/>
    <cellStyle name="Normal 6" xfId="41" xr:uid="{53022C5E-33FD-4161-AED3-3B3EB5164B8D}"/>
    <cellStyle name="Normal 7" xfId="55" xr:uid="{39118675-8D0F-3C42-85C0-92D36C45CBA4}"/>
    <cellStyle name="Percent" xfId="57" builtinId="5"/>
    <cellStyle name="Percent 2" xfId="45" xr:uid="{CE1F912C-F5BB-413B-8A77-E4F6BA6AFDF8}"/>
    <cellStyle name="Percent 2 2" xfId="53" xr:uid="{1E34A364-F8A9-4562-897D-2B33A34FFAAA}"/>
    <cellStyle name="Percent 2 3" xfId="49" xr:uid="{57BB025A-1A86-4F7C-9BA9-FF2B52884813}"/>
    <cellStyle name="Porcentaje 2" xfId="42" xr:uid="{91F47603-61FD-4912-9FA0-C5B4986536DF}"/>
    <cellStyle name="Table (Normal)" xfId="1" xr:uid="{00000000-0005-0000-0000-000001000000}"/>
    <cellStyle name="T-Col Head Left" xfId="22" xr:uid="{E762EAFF-AF15-4884-B7E4-3E5D278F8891}"/>
    <cellStyle name="T-Col Heads" xfId="15" xr:uid="{EE3D824B-3B3A-4DAF-9C6D-27A332B1AFFD}"/>
    <cellStyle name="T-Col Heads Bold" xfId="14" xr:uid="{D9ABADD4-902E-4C34-AD29-10416DDA8038}"/>
    <cellStyle name="Text" xfId="17" xr:uid="{3CF6634E-113E-4A71-94DC-A6700FAB9684}"/>
    <cellStyle name="T-Figures" xfId="13" xr:uid="{1F14F45C-1B35-405F-BB90-136440B34C37}"/>
    <cellStyle name="T-Figures-Bold" xfId="31" xr:uid="{B0CC0F5D-F891-483B-8CBE-222A31E721DF}"/>
    <cellStyle name="T-Figures-Bold Comma" xfId="32" xr:uid="{A58192CD-3981-494E-A34E-F0B021D73F30}"/>
    <cellStyle name="T-Figures-Bold-Total" xfId="16" xr:uid="{BEFA4E00-BADD-4D10-9F14-DBA59A1A03B6}"/>
    <cellStyle name="T-Figures-Bold-Total-Tinted" xfId="34" xr:uid="{80584B23-747D-4A76-BF73-B5C8F0CAD8E9}"/>
    <cellStyle name="T-Figures-Total" xfId="33" xr:uid="{F8063625-FB1E-4C3D-BCBE-263C4E0DEC64}"/>
    <cellStyle name="Thick-Grey-Rule" xfId="29" xr:uid="{E10039E5-547C-484A-AC03-29DA2F4ECDBA}"/>
    <cellStyle name="Título 4" xfId="7" xr:uid="{4DD5B09E-3D45-468E-88AC-6B7B151D5497}"/>
    <cellStyle name="T-text" xfId="10" xr:uid="{B6715650-2B6B-423C-A26B-235CB14406CD}"/>
    <cellStyle name="T-text Bold" xfId="19" xr:uid="{2A56445B-4A01-487F-9AF3-B4AC235456AC}"/>
    <cellStyle name="T-Text Total" xfId="12" xr:uid="{C57FACEF-42E2-4420-8E37-48B1E1C80878}"/>
    <cellStyle name="T-Text Total Bold" xfId="20" xr:uid="{12DD5F93-1E42-41FB-A548-E18F23AC78EF}"/>
    <cellStyle name="T-Text-Wrap-Tinted" xfId="35" xr:uid="{DEC4D17D-6199-4D3F-B0FB-008540DA478C}"/>
    <cellStyle name="T-Text-Wrap-Tinted-Total" xfId="36" xr:uid="{58D130D1-7073-475B-A497-BAECAEC0AAF6}"/>
  </cellStyles>
  <dxfs count="0"/>
  <tableStyles count="0"/>
  <colors>
    <mruColors>
      <color rgb="FF425563"/>
      <color rgb="FF7490A6"/>
      <color rgb="FF019AAC"/>
      <color rgb="FF84C0CB"/>
      <color rgb="FF808080"/>
      <color rgb="FF334350"/>
      <color rgb="FF86BC25"/>
      <color rgb="FF0199AC"/>
      <color rgb="FF659039"/>
      <color rgb="FF62B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6.xml"/><Relationship Id="rId1" Type="http://schemas.microsoft.com/office/2011/relationships/chartStyle" Target="style16.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7.xml"/><Relationship Id="rId1" Type="http://schemas.microsoft.com/office/2011/relationships/chartStyle" Target="style17.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8.xml"/><Relationship Id="rId1" Type="http://schemas.microsoft.com/office/2011/relationships/chartStyle" Target="style18.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9.xml"/><Relationship Id="rId1" Type="http://schemas.microsoft.com/office/2011/relationships/chartStyle" Target="style19.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20.xml"/><Relationship Id="rId1" Type="http://schemas.microsoft.com/office/2011/relationships/chartStyle" Target="style20.xml"/></Relationships>
</file>

<file path=xl/charts/_rels/chart2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23.xml"/><Relationship Id="rId1" Type="http://schemas.microsoft.com/office/2011/relationships/chartStyle" Target="style23.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24.xml"/><Relationship Id="rId1" Type="http://schemas.microsoft.com/office/2011/relationships/chartStyle" Target="style24.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5.xml"/><Relationship Id="rId1" Type="http://schemas.microsoft.com/office/2011/relationships/chartStyle" Target="style25.xml"/></Relationships>
</file>

<file path=xl/charts/_rels/chart25.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9.xml"/><Relationship Id="rId1" Type="http://schemas.microsoft.com/office/2011/relationships/chartStyle" Target="style29.xml"/></Relationships>
</file>

<file path=xl/charts/_rels/chart27.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28.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29.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0.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1.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2.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36.xml"/><Relationship Id="rId1" Type="http://schemas.microsoft.com/office/2011/relationships/chartStyle" Target="style36.xml"/></Relationships>
</file>

<file path=xl/charts/_rels/chartEx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Ex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 sz="1400" b="1" i="0" baseline="0">
                <a:solidFill>
                  <a:schemeClr val="accent2"/>
                </a:solidFill>
                <a:effectLst/>
                <a:latin typeface="Roboto Condensed" panose="02000000000000000000" pitchFamily="2" charset="0"/>
                <a:ea typeface="Roboto Condensed" panose="02000000000000000000" pitchFamily="2" charset="0"/>
              </a:rPr>
              <a:t>Evolution of the electricity consumption (MWh)</a:t>
            </a:r>
            <a:endParaRPr lang="es-ES" sz="1400" b="1">
              <a:solidFill>
                <a:schemeClr val="accent2"/>
              </a:solidFill>
              <a:effectLst/>
              <a:latin typeface="Roboto Condensed" panose="02000000000000000000" pitchFamily="2" charset="0"/>
              <a:ea typeface="Roboto Condensed" panose="02000000000000000000" pitchFamily="2"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clustered"/>
        <c:varyColors val="0"/>
        <c:ser>
          <c:idx val="0"/>
          <c:order val="0"/>
          <c:tx>
            <c:strRef>
              <c:f>Resources!$C$18</c:f>
              <c:strCache>
                <c:ptCount val="1"/>
                <c:pt idx="0">
                  <c:v>No Renewable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Resources!$D$17:$F$17</c:f>
              <c:numCache>
                <c:formatCode>#0;"-"#0;#0;_(@_)</c:formatCode>
                <c:ptCount val="3"/>
                <c:pt idx="0">
                  <c:v>2022</c:v>
                </c:pt>
                <c:pt idx="1">
                  <c:v>2021</c:v>
                </c:pt>
                <c:pt idx="2" formatCode="General">
                  <c:v>2020</c:v>
                </c:pt>
              </c:numCache>
            </c:numRef>
          </c:cat>
          <c:val>
            <c:numRef>
              <c:f>Resources!$D$18:$F$18</c:f>
              <c:numCache>
                <c:formatCode>#,##0;"-"#,##0;"—";_(@_)</c:formatCode>
                <c:ptCount val="3"/>
                <c:pt idx="0">
                  <c:v>293822.33123333345</c:v>
                </c:pt>
                <c:pt idx="1">
                  <c:v>726423.12101999973</c:v>
                </c:pt>
                <c:pt idx="2">
                  <c:v>1034904.1232799998</c:v>
                </c:pt>
              </c:numCache>
            </c:numRef>
          </c:val>
          <c:extLst>
            <c:ext xmlns:c16="http://schemas.microsoft.com/office/drawing/2014/chart" uri="{C3380CC4-5D6E-409C-BE32-E72D297353CC}">
              <c16:uniqueId val="{00000000-86F1-B64E-B324-34BE1D2BE0E0}"/>
            </c:ext>
          </c:extLst>
        </c:ser>
        <c:ser>
          <c:idx val="1"/>
          <c:order val="1"/>
          <c:tx>
            <c:strRef>
              <c:f>Resources!$C$19</c:f>
              <c:strCache>
                <c:ptCount val="1"/>
                <c:pt idx="0">
                  <c:v>Renewable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Resources!$D$17:$F$17</c:f>
              <c:numCache>
                <c:formatCode>#0;"-"#0;#0;_(@_)</c:formatCode>
                <c:ptCount val="3"/>
                <c:pt idx="0">
                  <c:v>2022</c:v>
                </c:pt>
                <c:pt idx="1">
                  <c:v>2021</c:v>
                </c:pt>
                <c:pt idx="2" formatCode="General">
                  <c:v>2020</c:v>
                </c:pt>
              </c:numCache>
            </c:numRef>
          </c:cat>
          <c:val>
            <c:numRef>
              <c:f>Resources!$D$19:$F$19</c:f>
              <c:numCache>
                <c:formatCode>#,##0;"-"#,##0;"—";_(@_)</c:formatCode>
                <c:ptCount val="3"/>
                <c:pt idx="0">
                  <c:v>1001302.1401266666</c:v>
                </c:pt>
                <c:pt idx="1">
                  <c:v>496627.75641999999</c:v>
                </c:pt>
                <c:pt idx="2">
                  <c:v>115649.15009000001</c:v>
                </c:pt>
              </c:numCache>
            </c:numRef>
          </c:val>
          <c:extLst>
            <c:ext xmlns:c16="http://schemas.microsoft.com/office/drawing/2014/chart" uri="{C3380CC4-5D6E-409C-BE32-E72D297353CC}">
              <c16:uniqueId val="{00000001-86F1-B64E-B324-34BE1D2BE0E0}"/>
            </c:ext>
          </c:extLst>
        </c:ser>
        <c:dLbls>
          <c:showLegendKey val="0"/>
          <c:showVal val="0"/>
          <c:showCatName val="0"/>
          <c:showSerName val="0"/>
          <c:showPercent val="0"/>
          <c:showBubbleSize val="0"/>
        </c:dLbls>
        <c:gapWidth val="500"/>
        <c:overlap val="-100"/>
        <c:axId val="530005744"/>
        <c:axId val="530007392"/>
      </c:barChart>
      <c:catAx>
        <c:axId val="530005744"/>
        <c:scaling>
          <c:orientation val="maxMin"/>
        </c:scaling>
        <c:delete val="0"/>
        <c:axPos val="b"/>
        <c:numFmt formatCode="#0;&quot;-&quot;#0;#0;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crossAx val="530007392"/>
        <c:crosses val="autoZero"/>
        <c:auto val="1"/>
        <c:lblAlgn val="ctr"/>
        <c:lblOffset val="100"/>
        <c:noMultiLvlLbl val="0"/>
      </c:catAx>
      <c:valAx>
        <c:axId val="530007392"/>
        <c:scaling>
          <c:orientation val="minMax"/>
        </c:scaling>
        <c:delete val="1"/>
        <c:axPos val="r"/>
        <c:numFmt formatCode="#,##0;&quot;-&quot;#,##0;&quot;—&quot;;_(@_)" sourceLinked="1"/>
        <c:majorTickMark val="none"/>
        <c:minorTickMark val="none"/>
        <c:tickLblPos val="nextTo"/>
        <c:crossAx val="530005744"/>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Consumption by source in 2022 (MWh)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0.16370410488491532"/>
          <c:y val="0.17918197317141668"/>
          <c:w val="0.71072331057407201"/>
          <c:h val="0.71114056554149896"/>
        </c:manualLayout>
      </c:layout>
      <c:ofPieChart>
        <c:ofPieType val="pie"/>
        <c:varyColors val="1"/>
        <c:ser>
          <c:idx val="0"/>
          <c:order val="0"/>
          <c:tx>
            <c:strRef>
              <c:f>Resources!$C$7</c:f>
              <c:strCache>
                <c:ptCount val="1"/>
                <c:pt idx="0">
                  <c:v>Total energy consumption by source (MWh)</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1-52DA-4EE7-B532-7841C049F6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0-52DA-4EE7-B532-7841C049F6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2-52DA-4EE7-B532-7841C049F615}"/>
              </c:ext>
            </c:extLst>
          </c:dPt>
          <c:dPt>
            <c:idx val="3"/>
            <c:bubble3D val="0"/>
            <c:spPr>
              <a:solidFill>
                <a:srgbClr val="539A0B"/>
              </a:solidFill>
              <a:ln w="19050">
                <a:solidFill>
                  <a:schemeClr val="lt1"/>
                </a:solidFill>
              </a:ln>
              <a:effectLst/>
            </c:spPr>
            <c:extLst>
              <c:ext xmlns:c16="http://schemas.microsoft.com/office/drawing/2014/chart" uri="{C3380CC4-5D6E-409C-BE32-E72D297353CC}">
                <c16:uniqueId val="{00000014-52DA-4EE7-B532-7841C049F6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3-52DA-4EE7-B532-7841C049F615}"/>
              </c:ext>
            </c:extLst>
          </c:dPt>
          <c:dLbls>
            <c:dLbl>
              <c:idx val="0"/>
              <c:layout>
                <c:manualLayout>
                  <c:x val="-9.75226082582022E-17"/>
                  <c:y val="1.993283374940414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52DA-4EE7-B532-7841C049F615}"/>
                </c:ext>
              </c:extLst>
            </c:dLbl>
            <c:dLbl>
              <c:idx val="1"/>
              <c:layout>
                <c:manualLayout>
                  <c:x val="0.12766311975277797"/>
                  <c:y val="5.979852004187459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52DA-4EE7-B532-7841C049F615}"/>
                </c:ext>
              </c:extLst>
            </c:dLbl>
            <c:dLbl>
              <c:idx val="2"/>
              <c:layout>
                <c:manualLayout>
                  <c:x val="1.5958429338713585E-2"/>
                  <c:y val="-3.132302446334937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2-52DA-4EE7-B532-7841C049F615}"/>
                </c:ext>
              </c:extLst>
            </c:dLbl>
            <c:dLbl>
              <c:idx val="4"/>
              <c:layout>
                <c:manualLayout>
                  <c:x val="-5.5854502685497992E-2"/>
                  <c:y val="0"/>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52DA-4EE7-B532-7841C049F615}"/>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Resources!$C$8:$C$14</c15:sqref>
                  </c15:fullRef>
                </c:ext>
              </c:extLst>
              <c:f>(Resources!$C$8:$C$11,Resources!$C$14)</c:f>
              <c:strCache>
                <c:ptCount val="5"/>
                <c:pt idx="0">
                  <c:v>Gasoline</c:v>
                </c:pt>
                <c:pt idx="1">
                  <c:v>Diesel</c:v>
                </c:pt>
                <c:pt idx="2">
                  <c:v>Natural Gas</c:v>
                </c:pt>
                <c:pt idx="3">
                  <c:v>Electricity</c:v>
                </c:pt>
                <c:pt idx="4">
                  <c:v>District heating/cooling</c:v>
                </c:pt>
              </c:strCache>
            </c:strRef>
          </c:cat>
          <c:val>
            <c:numRef>
              <c:extLst>
                <c:ext xmlns:c15="http://schemas.microsoft.com/office/drawing/2012/chart" uri="{02D57815-91ED-43cb-92C2-25804820EDAC}">
                  <c15:fullRef>
                    <c15:sqref>Resources!$D$8:$D$14</c15:sqref>
                  </c15:fullRef>
                </c:ext>
              </c:extLst>
              <c:f>(Resources!$D$8:$D$11,Resources!$D$14)</c:f>
              <c:numCache>
                <c:formatCode>#,##0;"-"#,##0;"-";_(@_)</c:formatCode>
                <c:ptCount val="5"/>
                <c:pt idx="0">
                  <c:v>636.77863781707799</c:v>
                </c:pt>
                <c:pt idx="1">
                  <c:v>3367.4080654504446</c:v>
                </c:pt>
                <c:pt idx="2" formatCode="#,##0.0;&quot;-&quot;#,##0.0;&quot;-&quot;;_(@_)">
                  <c:v>0</c:v>
                </c:pt>
                <c:pt idx="3">
                  <c:v>1295124.4713600001</c:v>
                </c:pt>
                <c:pt idx="4">
                  <c:v>2063.9165699999999</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F-52DA-4EE7-B532-7841C049F615}"/>
            </c:ext>
          </c:extLst>
        </c:ser>
        <c:dLbls>
          <c:showLegendKey val="0"/>
          <c:showVal val="1"/>
          <c:showCatName val="0"/>
          <c:showSerName val="0"/>
          <c:showPercent val="0"/>
          <c:showBubbleSize val="0"/>
          <c:showLeaderLines val="1"/>
        </c:dLbls>
        <c:gapWidth val="100"/>
        <c:splitType val="percent"/>
        <c:splitPos val="10"/>
        <c:secondPieSize val="75"/>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 sz="1400" b="1" i="0" baseline="0">
                <a:solidFill>
                  <a:schemeClr val="accent2"/>
                </a:solidFill>
                <a:effectLst/>
                <a:latin typeface="Roboto Condensed" panose="02000000000000000000" pitchFamily="2" charset="0"/>
                <a:ea typeface="Roboto Condensed" panose="02000000000000000000" pitchFamily="2" charset="0"/>
              </a:rPr>
              <a:t>Evolution of waste by type of treatment (t)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clustered"/>
        <c:varyColors val="0"/>
        <c:ser>
          <c:idx val="0"/>
          <c:order val="0"/>
          <c:tx>
            <c:strRef>
              <c:f>Resources!$D$43</c:f>
              <c:strCache>
                <c:ptCount val="1"/>
                <c:pt idx="0">
                  <c:v> Non-hazardous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Resources!$D$17:$F$17</c:f>
              <c:numCache>
                <c:formatCode>#0;"-"#0;#0;_(@_)</c:formatCode>
                <c:ptCount val="3"/>
                <c:pt idx="0">
                  <c:v>2022</c:v>
                </c:pt>
                <c:pt idx="1">
                  <c:v>2021</c:v>
                </c:pt>
                <c:pt idx="2" formatCode="General">
                  <c:v>2020</c:v>
                </c:pt>
              </c:numCache>
            </c:numRef>
          </c:cat>
          <c:val>
            <c:numRef>
              <c:f>(Resources!$D$46,Resources!$G$46,Resources!$J$46)</c:f>
              <c:numCache>
                <c:formatCode>#,##0.00;"-"#,##0.00;"-";_(@_)</c:formatCode>
                <c:ptCount val="3"/>
                <c:pt idx="0">
                  <c:v>127.37674000000001</c:v>
                </c:pt>
                <c:pt idx="1">
                  <c:v>158.333</c:v>
                </c:pt>
                <c:pt idx="2">
                  <c:v>134.411</c:v>
                </c:pt>
              </c:numCache>
            </c:numRef>
          </c:val>
          <c:extLst>
            <c:ext xmlns:c16="http://schemas.microsoft.com/office/drawing/2014/chart" uri="{C3380CC4-5D6E-409C-BE32-E72D297353CC}">
              <c16:uniqueId val="{00000000-CDE2-4F3D-A5CD-FA32E624AD31}"/>
            </c:ext>
          </c:extLst>
        </c:ser>
        <c:ser>
          <c:idx val="1"/>
          <c:order val="1"/>
          <c:tx>
            <c:strRef>
              <c:f>Resources!$E$43</c:f>
              <c:strCache>
                <c:ptCount val="1"/>
                <c:pt idx="0">
                  <c:v> Hazardous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Resources!$D$17:$F$17</c:f>
              <c:numCache>
                <c:formatCode>#0;"-"#0;#0;_(@_)</c:formatCode>
                <c:ptCount val="3"/>
                <c:pt idx="0">
                  <c:v>2022</c:v>
                </c:pt>
                <c:pt idx="1">
                  <c:v>2021</c:v>
                </c:pt>
                <c:pt idx="2" formatCode="General">
                  <c:v>2020</c:v>
                </c:pt>
              </c:numCache>
            </c:numRef>
          </c:cat>
          <c:val>
            <c:numRef>
              <c:f>(Resources!$E$46,Resources!$H$46,Resources!$K$46)</c:f>
              <c:numCache>
                <c:formatCode>#,##0.00;"-"#,##0.00;"-";_(@_)</c:formatCode>
                <c:ptCount val="3"/>
                <c:pt idx="0">
                  <c:v>39.615501000000002</c:v>
                </c:pt>
                <c:pt idx="1">
                  <c:v>39.554000000000002</c:v>
                </c:pt>
                <c:pt idx="2">
                  <c:v>42.738999999999997</c:v>
                </c:pt>
              </c:numCache>
            </c:numRef>
          </c:val>
          <c:extLst>
            <c:ext xmlns:c16="http://schemas.microsoft.com/office/drawing/2014/chart" uri="{C3380CC4-5D6E-409C-BE32-E72D297353CC}">
              <c16:uniqueId val="{00000001-CDE2-4F3D-A5CD-FA32E624AD31}"/>
            </c:ext>
          </c:extLst>
        </c:ser>
        <c:dLbls>
          <c:showLegendKey val="0"/>
          <c:showVal val="0"/>
          <c:showCatName val="0"/>
          <c:showSerName val="0"/>
          <c:showPercent val="0"/>
          <c:showBubbleSize val="0"/>
        </c:dLbls>
        <c:gapWidth val="500"/>
        <c:overlap val="-100"/>
        <c:axId val="530005744"/>
        <c:axId val="530007392"/>
      </c:barChart>
      <c:catAx>
        <c:axId val="530005744"/>
        <c:scaling>
          <c:orientation val="maxMin"/>
        </c:scaling>
        <c:delete val="0"/>
        <c:axPos val="b"/>
        <c:numFmt formatCode="#0;&quot;-&quot;#0;#0;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crossAx val="530007392"/>
        <c:crosses val="autoZero"/>
        <c:auto val="1"/>
        <c:lblAlgn val="ctr"/>
        <c:lblOffset val="100"/>
        <c:noMultiLvlLbl val="0"/>
      </c:catAx>
      <c:valAx>
        <c:axId val="530007392"/>
        <c:scaling>
          <c:orientation val="minMax"/>
        </c:scaling>
        <c:delete val="1"/>
        <c:axPos val="r"/>
        <c:numFmt formatCode="#,##0.00;&quot;-&quot;#,##0.00;&quot;-&quot;;_(@_)" sourceLinked="1"/>
        <c:majorTickMark val="none"/>
        <c:minorTickMark val="none"/>
        <c:tickLblPos val="nextTo"/>
        <c:crossAx val="530005744"/>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GHG emissions in 2022</a:t>
            </a:r>
            <a:r>
              <a:rPr lang="es-ES_tradnl" baseline="0"/>
              <a:t> </a:t>
            </a:r>
            <a:r>
              <a:rPr lang="es-ES_tradnl"/>
              <a:t>(tCO</a:t>
            </a:r>
            <a:r>
              <a:rPr lang="es-ES_tradnl" baseline="-25000"/>
              <a:t>2</a:t>
            </a:r>
            <a:r>
              <a:rPr lang="es-ES_tradnl"/>
              <a:t>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dPt>
            <c:idx val="0"/>
            <c:bubble3D val="0"/>
            <c:spPr>
              <a:solidFill>
                <a:srgbClr val="425563"/>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64A70B"/>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0442931556632333"/>
                  <c:y val="-7.515738405559943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0.10383573591762574"/>
                  <c:y val="4.069807288758822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'Climate change'!$C$8:$C$10</c:f>
              <c:strCache>
                <c:ptCount val="3"/>
                <c:pt idx="0">
                  <c:v>Scope 1</c:v>
                </c:pt>
                <c:pt idx="1">
                  <c:v>Scope 2</c:v>
                </c:pt>
                <c:pt idx="2">
                  <c:v>Scope 3</c:v>
                </c:pt>
              </c:strCache>
            </c:strRef>
          </c:cat>
          <c:val>
            <c:numRef>
              <c:f>'Climate change'!$D$8:$D$10</c:f>
              <c:numCache>
                <c:formatCode>#,##0;"-"#,##0;"-";_(@_)</c:formatCode>
                <c:ptCount val="3"/>
                <c:pt idx="0">
                  <c:v>3211.5799999999995</c:v>
                </c:pt>
                <c:pt idx="1">
                  <c:v>48329.29</c:v>
                </c:pt>
                <c:pt idx="2">
                  <c:v>506469.74</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Evolution of the Intensity emissions (tCO</a:t>
            </a:r>
            <a:r>
              <a:rPr lang="es-ES_tradnl" baseline="-25000"/>
              <a:t>2</a:t>
            </a:r>
            <a:r>
              <a:rPr lang="es-ES_tradnl"/>
              <a:t>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0.15672530913857177"/>
          <c:y val="0.1612509172098055"/>
          <c:w val="0.69097935413486333"/>
          <c:h val="0.53530589356675007"/>
        </c:manualLayout>
      </c:layout>
      <c:lineChart>
        <c:grouping val="standard"/>
        <c:varyColors val="0"/>
        <c:ser>
          <c:idx val="0"/>
          <c:order val="0"/>
          <c:tx>
            <c:strRef>
              <c:f>'Climate change'!$C$15</c:f>
              <c:strCache>
                <c:ptCount val="1"/>
                <c:pt idx="0">
                  <c:v>GHG emissions (Scope 1+2+3) by site (tCO2e/site)</c:v>
                </c:pt>
              </c:strCache>
            </c:strRef>
          </c:tx>
          <c:spPr>
            <a:ln w="28575" cap="rnd">
              <a:solidFill>
                <a:srgbClr val="64A70B"/>
              </a:solidFill>
              <a:round/>
            </a:ln>
            <a:effectLst/>
          </c:spPr>
          <c:marker>
            <c:symbol val="none"/>
          </c:marker>
          <c:cat>
            <c:numRef>
              <c:f>'Climate change'!$D$13:$F$13</c:f>
              <c:numCache>
                <c:formatCode>#0;"-"#0;#0;_(@_)</c:formatCode>
                <c:ptCount val="3"/>
                <c:pt idx="0">
                  <c:v>2022</c:v>
                </c:pt>
                <c:pt idx="1">
                  <c:v>2021</c:v>
                </c:pt>
                <c:pt idx="2" formatCode="General">
                  <c:v>2020</c:v>
                </c:pt>
              </c:numCache>
            </c:numRef>
          </c:cat>
          <c:val>
            <c:numRef>
              <c:f>'Climate change'!$D$15:$F$15</c:f>
              <c:numCache>
                <c:formatCode>#,##0.00;"-"#,##0.00;"-";_(@_)</c:formatCode>
                <c:ptCount val="3"/>
                <c:pt idx="0">
                  <c:v>5.2714122014812572</c:v>
                </c:pt>
                <c:pt idx="1">
                  <c:v>9.2472309204360013</c:v>
                </c:pt>
                <c:pt idx="2">
                  <c:v>12.176914249137004</c:v>
                </c:pt>
              </c:numCache>
            </c:numRef>
          </c:val>
          <c:smooth val="0"/>
          <c:extLst>
            <c:ext xmlns:c16="http://schemas.microsoft.com/office/drawing/2014/chart" uri="{C3380CC4-5D6E-409C-BE32-E72D297353CC}">
              <c16:uniqueId val="{00000000-DA91-4348-BCFD-04EFEB83998A}"/>
            </c:ext>
          </c:extLst>
        </c:ser>
        <c:dLbls>
          <c:showLegendKey val="0"/>
          <c:showVal val="0"/>
          <c:showCatName val="0"/>
          <c:showSerName val="0"/>
          <c:showPercent val="0"/>
          <c:showBubbleSize val="0"/>
        </c:dLbls>
        <c:marker val="1"/>
        <c:smooth val="0"/>
        <c:axId val="268510543"/>
        <c:axId val="269087727"/>
      </c:lineChart>
      <c:lineChart>
        <c:grouping val="standard"/>
        <c:varyColors val="0"/>
        <c:ser>
          <c:idx val="1"/>
          <c:order val="1"/>
          <c:tx>
            <c:strRef>
              <c:f>'Climate change'!$C$17</c:f>
              <c:strCache>
                <c:ptCount val="1"/>
                <c:pt idx="0">
                  <c:v>GHG emissions (Scope 1+2+3) by site operating (tCO2e/€Mn)</c:v>
                </c:pt>
              </c:strCache>
            </c:strRef>
          </c:tx>
          <c:spPr>
            <a:ln w="28575" cap="rnd">
              <a:solidFill>
                <a:schemeClr val="accent2"/>
              </a:solidFill>
              <a:round/>
            </a:ln>
            <a:effectLst/>
          </c:spPr>
          <c:marker>
            <c:symbol val="none"/>
          </c:marker>
          <c:cat>
            <c:numRef>
              <c:f>'Climate change'!$D$13:$F$13</c:f>
              <c:numCache>
                <c:formatCode>#0;"-"#0;#0;_(@_)</c:formatCode>
                <c:ptCount val="3"/>
                <c:pt idx="0">
                  <c:v>2022</c:v>
                </c:pt>
                <c:pt idx="1">
                  <c:v>2021</c:v>
                </c:pt>
                <c:pt idx="2" formatCode="General">
                  <c:v>2020</c:v>
                </c:pt>
              </c:numCache>
            </c:numRef>
          </c:cat>
          <c:val>
            <c:numRef>
              <c:f>'Climate change'!$D$17:$F$17</c:f>
              <c:numCache>
                <c:formatCode>#,##0.00;"-"#,##0.00;"-";_(@_)</c:formatCode>
                <c:ptCount val="3"/>
                <c:pt idx="0">
                  <c:v>157.25982753701578</c:v>
                </c:pt>
                <c:pt idx="1">
                  <c:v>292.63084277555981</c:v>
                </c:pt>
                <c:pt idx="2">
                  <c:v>336.39339016086296</c:v>
                </c:pt>
              </c:numCache>
            </c:numRef>
          </c:val>
          <c:smooth val="0"/>
          <c:extLst>
            <c:ext xmlns:c16="http://schemas.microsoft.com/office/drawing/2014/chart" uri="{C3380CC4-5D6E-409C-BE32-E72D297353CC}">
              <c16:uniqueId val="{00000001-DA91-4348-BCFD-04EFEB83998A}"/>
            </c:ext>
          </c:extLst>
        </c:ser>
        <c:dLbls>
          <c:showLegendKey val="0"/>
          <c:showVal val="0"/>
          <c:showCatName val="0"/>
          <c:showSerName val="0"/>
          <c:showPercent val="0"/>
          <c:showBubbleSize val="0"/>
        </c:dLbls>
        <c:marker val="1"/>
        <c:smooth val="0"/>
        <c:axId val="1970114383"/>
        <c:axId val="1969617983"/>
      </c:lineChart>
      <c:catAx>
        <c:axId val="268510543"/>
        <c:scaling>
          <c:orientation val="minMax"/>
        </c:scaling>
        <c:delete val="0"/>
        <c:axPos val="b"/>
        <c:numFmt formatCode="#0;&quot;-&quot;#0;#0;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334350"/>
                </a:solidFill>
                <a:latin typeface="roboto" panose="02000000000000000000" pitchFamily="2" charset="0"/>
                <a:ea typeface="roboto" panose="02000000000000000000" pitchFamily="2" charset="0"/>
                <a:cs typeface="roboto" panose="02000000000000000000" pitchFamily="2" charset="0"/>
              </a:defRPr>
            </a:pPr>
            <a:endParaRPr lang="es-ES"/>
          </a:p>
        </c:txPr>
        <c:crossAx val="269087727"/>
        <c:crosses val="autoZero"/>
        <c:auto val="1"/>
        <c:lblAlgn val="ctr"/>
        <c:lblOffset val="100"/>
        <c:noMultiLvlLbl val="0"/>
      </c:catAx>
      <c:valAx>
        <c:axId val="269087727"/>
        <c:scaling>
          <c:orientation val="minMax"/>
        </c:scaling>
        <c:delete val="0"/>
        <c:axPos val="l"/>
        <c:title>
          <c:tx>
            <c:rich>
              <a:bodyPr rot="-54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r>
                  <a:rPr lang="es-ES"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tCO</a:t>
                </a:r>
                <a:r>
                  <a:rPr lang="es-ES" b="1" baseline="-2500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2</a:t>
                </a:r>
                <a:r>
                  <a:rPr lang="es-ES"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e/site</a:t>
                </a:r>
              </a:p>
            </c:rich>
          </c:tx>
          <c:layout>
            <c:manualLayout>
              <c:xMode val="edge"/>
              <c:yMode val="edge"/>
              <c:x val="2.8228050278430734E-2"/>
              <c:y val="0.27591905819896928"/>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title>
        <c:numFmt formatCode="#,##0.00;&quot;-&quot;#,##0.00;&quot;-&quot;;_(@_)"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crossAx val="268510543"/>
        <c:crosses val="autoZero"/>
        <c:crossBetween val="between"/>
      </c:valAx>
      <c:valAx>
        <c:axId val="1969617983"/>
        <c:scaling>
          <c:orientation val="minMax"/>
        </c:scaling>
        <c:delete val="0"/>
        <c:axPos val="r"/>
        <c:title>
          <c:tx>
            <c:rich>
              <a:bodyPr rot="-54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r>
                  <a:rPr lang="es-ES"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tCO</a:t>
                </a:r>
                <a:r>
                  <a:rPr lang="es-ES" b="1" baseline="-2500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2</a:t>
                </a:r>
                <a:r>
                  <a:rPr lang="es-ES"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e/€Mn</a:t>
                </a:r>
              </a:p>
            </c:rich>
          </c:tx>
          <c:layout>
            <c:manualLayout>
              <c:xMode val="edge"/>
              <c:yMode val="edge"/>
              <c:x val="0.94268525749447651"/>
              <c:y val="0.25318533398808613"/>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title>
        <c:numFmt formatCode="#,##0.00;&quot;-&quot;#,##0.00;&quot;-&quot;;_(@_)"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crossAx val="1970114383"/>
        <c:crosses val="max"/>
        <c:crossBetween val="between"/>
      </c:valAx>
      <c:catAx>
        <c:axId val="1970114383"/>
        <c:scaling>
          <c:orientation val="minMax"/>
        </c:scaling>
        <c:delete val="1"/>
        <c:axPos val="b"/>
        <c:numFmt formatCode="#0;&quot;-&quot;#0;#0;_(@_)" sourceLinked="1"/>
        <c:majorTickMark val="out"/>
        <c:minorTickMark val="none"/>
        <c:tickLblPos val="nextTo"/>
        <c:crossAx val="1969617983"/>
        <c:crosses val="autoZero"/>
        <c:auto val="1"/>
        <c:lblAlgn val="ctr"/>
        <c:lblOffset val="100"/>
        <c:noMultiLvlLbl val="0"/>
      </c:catAx>
      <c:spPr>
        <a:noFill/>
        <a:ln>
          <a:noFill/>
        </a:ln>
        <a:effectLst/>
      </c:spPr>
    </c:plotArea>
    <c:legend>
      <c:legendPos val="b"/>
      <c:layout>
        <c:manualLayout>
          <c:xMode val="edge"/>
          <c:yMode val="edge"/>
          <c:x val="0.10877310513515871"/>
          <c:y val="0.80030877474265283"/>
          <c:w val="0.85651431735787487"/>
          <c:h val="0.17065786470682592"/>
        </c:manualLayout>
      </c:layout>
      <c:overlay val="0"/>
      <c:spPr>
        <a:noFill/>
        <a:ln>
          <a:noFill/>
        </a:ln>
        <a:effectLst/>
      </c:spPr>
      <c:txPr>
        <a:bodyPr rot="0" spcFirstLastPara="1" vertOverflow="ellipsis" vert="horz" wrap="square" anchor="ctr" anchorCtr="1"/>
        <a:lstStyle/>
        <a:p>
          <a:pPr>
            <a:defRPr sz="1000" b="0" i="0" u="none" strike="noStrike" kern="6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Breakdown</a:t>
            </a:r>
            <a:r>
              <a:rPr lang="es-ES_tradnl" baseline="0"/>
              <a:t> of s</a:t>
            </a:r>
            <a:r>
              <a:rPr lang="es-ES_tradnl"/>
              <a:t>cope 3 GHG emissions in 2022 (tCO</a:t>
            </a:r>
            <a:r>
              <a:rPr lang="es-ES_tradnl" baseline="-25000"/>
              <a:t>2</a:t>
            </a:r>
            <a:r>
              <a:rPr lang="es-ES_tradnl"/>
              <a:t>e)</a:t>
            </a:r>
          </a:p>
        </c:rich>
      </c:tx>
      <c:layout>
        <c:manualLayout>
          <c:xMode val="edge"/>
          <c:yMode val="edge"/>
          <c:x val="8.3590562281100775E-2"/>
          <c:y val="7.3809888200297949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8.3764427444954173E-2"/>
          <c:y val="0.35529305400221534"/>
          <c:w val="0.3851061284159441"/>
          <c:h val="0.58165019647616312"/>
        </c:manualLayout>
      </c:layout>
      <c:doughnutChart>
        <c:varyColors val="1"/>
        <c:ser>
          <c:idx val="0"/>
          <c:order val="0"/>
          <c:dPt>
            <c:idx val="0"/>
            <c:bubble3D val="0"/>
            <c:spPr>
              <a:solidFill>
                <a:srgbClr val="539A0B">
                  <a:lumMod val="50000"/>
                </a:srgbClr>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lumMod val="50000"/>
                </a:srgbClr>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425563"/>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rgbClr val="118897"/>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rgbClr val="64A70B"/>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1.3623978201634827E-2"/>
                  <c:y val="-0.17029702970297031"/>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3.8147138964577658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'Climate change'!$C$24:$C$32</c:f>
              <c:strCache>
                <c:ptCount val="9"/>
                <c:pt idx="0">
                  <c:v>3.1. Goods and services purchased</c:v>
                </c:pt>
                <c:pt idx="1">
                  <c:v>3.2. Capital goods</c:v>
                </c:pt>
                <c:pt idx="2">
                  <c:v>3.3 Fuel and energy-related activities</c:v>
                </c:pt>
                <c:pt idx="3">
                  <c:v>3.4. Transport and distribution upstream</c:v>
                </c:pt>
                <c:pt idx="4">
                  <c:v>3.5. Waste generated in operations</c:v>
                </c:pt>
                <c:pt idx="5">
                  <c:v>3.6. Business trips</c:v>
                </c:pt>
                <c:pt idx="6">
                  <c:v>3.7. Displacement of employees</c:v>
                </c:pt>
                <c:pt idx="7">
                  <c:v>3. 8. Leased assets upstream</c:v>
                </c:pt>
                <c:pt idx="8">
                  <c:v>3.13. Leased assets downstream</c:v>
                </c:pt>
              </c:strCache>
            </c:strRef>
          </c:cat>
          <c:val>
            <c:numRef>
              <c:f>'Climate change'!$D$24:$D$32</c:f>
              <c:numCache>
                <c:formatCode>#,##0;"-"#,##0;"-";_(@_)</c:formatCode>
                <c:ptCount val="9"/>
                <c:pt idx="0">
                  <c:v>32724.19</c:v>
                </c:pt>
                <c:pt idx="1">
                  <c:v>40807.440000000002</c:v>
                </c:pt>
                <c:pt idx="2">
                  <c:v>57078.85</c:v>
                </c:pt>
                <c:pt idx="3">
                  <c:v>131.86000000000001</c:v>
                </c:pt>
                <c:pt idx="4">
                  <c:v>33.04</c:v>
                </c:pt>
                <c:pt idx="5">
                  <c:v>1147.03</c:v>
                </c:pt>
                <c:pt idx="6">
                  <c:v>2552.9499999999998</c:v>
                </c:pt>
                <c:pt idx="7">
                  <c:v>107264.89</c:v>
                </c:pt>
                <c:pt idx="8">
                  <c:v>264729.49</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r"/>
      <c:legendEntry>
        <c:idx val="2"/>
        <c:txPr>
          <a:bodyPr rot="0" spcFirstLastPara="1" vertOverflow="ellipsis" vert="horz" wrap="square" anchor="ctr" anchorCtr="1"/>
          <a:lstStyle/>
          <a:p>
            <a:pPr>
              <a:defRPr sz="9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Entry>
      <c:layout>
        <c:manualLayout>
          <c:xMode val="edge"/>
          <c:yMode val="edge"/>
          <c:x val="0.60788381820253723"/>
          <c:y val="0.29248115542753628"/>
          <c:w val="0.38773868144276324"/>
          <c:h val="0.6683558035503780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sz="1400" baseline="0"/>
              <a:t>Sites analysed in 2022</a:t>
            </a:r>
            <a:endParaRPr lang="es-ES_tradnl" sz="1400"/>
          </a:p>
        </c:rich>
      </c:tx>
      <c:layout>
        <c:manualLayout>
          <c:xMode val="edge"/>
          <c:yMode val="edge"/>
          <c:x val="0.11550778011937077"/>
          <c:y val="3.815955602824236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0.18437659388351202"/>
          <c:y val="0.30375072322726571"/>
          <c:w val="0.33666397277320886"/>
          <c:h val="0.5825037891520638"/>
        </c:manualLayout>
      </c:layout>
      <c:doughnutChart>
        <c:varyColors val="1"/>
        <c:ser>
          <c:idx val="0"/>
          <c:order val="0"/>
          <c:dPt>
            <c:idx val="0"/>
            <c:bubble3D val="0"/>
            <c:spPr>
              <a:solidFill>
                <a:srgbClr val="64A70B"/>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8.1427960626589847E-3"/>
                  <c:y val="9.396366368664077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8.4904101781969582E-2"/>
                  <c:y val="-0.1003998490357113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Biodiversity!$C$9:$C$10</c:f>
              <c:strCache>
                <c:ptCount val="2"/>
                <c:pt idx="0">
                  <c:v>Not affected</c:v>
                </c:pt>
                <c:pt idx="1">
                  <c:v>Affected</c:v>
                </c:pt>
              </c:strCache>
            </c:strRef>
          </c:cat>
          <c:val>
            <c:numRef>
              <c:f>Biodiversity!$D$9:$D$10</c:f>
              <c:numCache>
                <c:formatCode>#,##0;"-"#,##0;"-";_(@_)</c:formatCode>
                <c:ptCount val="2"/>
                <c:pt idx="0">
                  <c:v>78474</c:v>
                </c:pt>
                <c:pt idx="1">
                  <c:v>5954</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r"/>
      <c:layout>
        <c:manualLayout>
          <c:xMode val="edge"/>
          <c:yMode val="edge"/>
          <c:x val="0.7213673616878663"/>
          <c:y val="0.4509907676224586"/>
          <c:w val="0.20921912781948909"/>
          <c:h val="0.195218489858483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Operating income eligibility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spPr>
            <a:solidFill>
              <a:srgbClr val="118897"/>
            </a:solidFill>
          </c:spPr>
          <c:dPt>
            <c:idx val="0"/>
            <c:bubble3D val="0"/>
            <c:spPr>
              <a:solidFill>
                <a:srgbClr val="64A70B"/>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118897"/>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118897"/>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rgbClr val="118897"/>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rgbClr val="118897"/>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rgbClr val="118897"/>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rgbClr val="118897"/>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rgbClr val="118897"/>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Elegible operating income</c:v>
              </c:pt>
              <c:pt idx="1">
                <c:v> Non- elegible operating income</c:v>
              </c:pt>
            </c:strLit>
          </c:cat>
          <c:val>
            <c:numRef>
              <c:f>('EU Taxonomy'!$E$46,'EU Taxonomy'!$E$49)</c:f>
              <c:numCache>
                <c:formatCode>* #,##0;* \(#,##0\);* "—";_(@_)</c:formatCode>
                <c:ptCount val="2"/>
                <c:pt idx="0">
                  <c:v>289143285.90999997</c:v>
                </c:pt>
                <c:pt idx="1">
                  <c:v>3206036714.0900002</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Capex eligibility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spPr>
            <a:solidFill>
              <a:srgbClr val="118897"/>
            </a:solidFill>
          </c:spPr>
          <c:dPt>
            <c:idx val="0"/>
            <c:bubble3D val="0"/>
            <c:spPr>
              <a:solidFill>
                <a:srgbClr val="64A70B"/>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118897"/>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118897"/>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rgbClr val="118897"/>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rgbClr val="118897"/>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rgbClr val="118897"/>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rgbClr val="118897"/>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rgbClr val="118897"/>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Elegible Capex</c:v>
              </c:pt>
              <c:pt idx="1">
                <c:v> Non-elegible Capex</c:v>
              </c:pt>
            </c:strLit>
          </c:cat>
          <c:val>
            <c:numRef>
              <c:f>('EU Taxonomy'!$F$68,'EU Taxonomy'!$F$71)</c:f>
              <c:numCache>
                <c:formatCode>0.00%</c:formatCode>
                <c:ptCount val="2"/>
                <c:pt idx="0">
                  <c:v>1.1544769022844762E-2</c:v>
                </c:pt>
                <c:pt idx="1">
                  <c:v>0.98845523097715526</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Operating income alignment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spPr>
            <a:solidFill>
              <a:srgbClr val="334350"/>
            </a:solidFill>
          </c:spPr>
          <c:dPt>
            <c:idx val="0"/>
            <c:bubble3D val="0"/>
            <c:spPr>
              <a:solidFill>
                <a:srgbClr val="86BC25"/>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334350"/>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334350"/>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rgbClr val="334350"/>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rgbClr val="334350"/>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rgbClr val="334350"/>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rgbClr val="334350"/>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rgbClr val="334350"/>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Aligned operating income</c:v>
              </c:pt>
              <c:pt idx="1">
                <c:v> Non- aligned operating income</c:v>
              </c:pt>
            </c:strLit>
          </c:cat>
          <c:val>
            <c:numRef>
              <c:f>('EU Taxonomy'!$T$39,'EU Taxonomy'!$B$40)</c:f>
              <c:numCache>
                <c:formatCode>0.00%</c:formatCode>
                <c:ptCount val="2"/>
                <c:pt idx="0">
                  <c:v>1.1250998115868863E-2</c:v>
                </c:pt>
                <c:pt idx="1">
                  <c:v>0.98874900188413117</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Capex alignment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spPr>
            <a:solidFill>
              <a:srgbClr val="64A70B"/>
            </a:solidFill>
          </c:spPr>
          <c:dPt>
            <c:idx val="0"/>
            <c:bubble3D val="0"/>
            <c:spPr>
              <a:solidFill>
                <a:srgbClr val="86BC25"/>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64A70B"/>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64A70B"/>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rgbClr val="64A70B"/>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rgbClr val="64A70B"/>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rgbClr val="64A70B"/>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rgbClr val="64A70B"/>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rgbClr val="64A70B"/>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Aligned Capex</c:v>
              </c:pt>
              <c:pt idx="1">
                <c:v> Non-aligned Capex</c:v>
              </c:pt>
            </c:strLit>
          </c:cat>
          <c:val>
            <c:numRef>
              <c:f>('EU Taxonomy'!$T$62,'EU Taxonomy'!$B$62)</c:f>
              <c:numCache>
                <c:formatCode>0.00%</c:formatCode>
                <c:ptCount val="2"/>
                <c:pt idx="0">
                  <c:v>1.0496821347708938E-3</c:v>
                </c:pt>
                <c:pt idx="1">
                  <c:v>0.99895031786522914</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Gender distribution in 2022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dPt>
            <c:idx val="0"/>
            <c:bubble3D val="0"/>
            <c:spPr>
              <a:solidFill>
                <a:srgbClr val="118897"/>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64A70B"/>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Workforce!$C$12:$C$13</c:f>
              <c:strCache>
                <c:ptCount val="2"/>
                <c:pt idx="0">
                  <c:v>Women</c:v>
                </c:pt>
                <c:pt idx="1">
                  <c:v>Men</c:v>
                </c:pt>
              </c:strCache>
            </c:strRef>
          </c:cat>
          <c:val>
            <c:numRef>
              <c:f>Workforce!$D$12:$D$13</c:f>
              <c:numCache>
                <c:formatCode>#,##0;"-"#,##0;"—";_(@_)</c:formatCode>
                <c:ptCount val="2"/>
                <c:pt idx="0">
                  <c:v>929</c:v>
                </c:pt>
                <c:pt idx="1">
                  <c:v>2089</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Age distribution</a:t>
            </a:r>
            <a:r>
              <a:rPr lang="es-ES_tradnl" baseline="0"/>
              <a:t> in 2022</a:t>
            </a:r>
            <a:endParaRPr lang="es-ES_tradnl"/>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dPt>
            <c:idx val="0"/>
            <c:bubble3D val="0"/>
            <c:spPr>
              <a:solidFill>
                <a:srgbClr val="941C50"/>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64A70B"/>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425563"/>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0206882715210258"/>
                  <c:y val="9.2603687691992509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8.5420645270566947E-2"/>
                  <c:y val="1.534173079992026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9.6083069343101082E-2"/>
                  <c:y val="-4.636700326846289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Workforce!$C$17:$C$20</c:f>
              <c:strCache>
                <c:ptCount val="4"/>
                <c:pt idx="0">
                  <c:v>Under 30</c:v>
                </c:pt>
                <c:pt idx="1">
                  <c:v>30 to 45</c:v>
                </c:pt>
                <c:pt idx="2">
                  <c:v>46 to 55</c:v>
                </c:pt>
                <c:pt idx="3">
                  <c:v>Over 55</c:v>
                </c:pt>
              </c:strCache>
            </c:strRef>
          </c:cat>
          <c:val>
            <c:numRef>
              <c:f>Workforce!$D$17:$D$20</c:f>
              <c:numCache>
                <c:formatCode>#,##0;"-"#,##0;"—";_(@_)</c:formatCode>
                <c:ptCount val="4"/>
                <c:pt idx="0">
                  <c:v>244</c:v>
                </c:pt>
                <c:pt idx="1">
                  <c:v>1197</c:v>
                </c:pt>
                <c:pt idx="2">
                  <c:v>1246</c:v>
                </c:pt>
                <c:pt idx="3">
                  <c:v>331</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Employment contract in 2022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dPt>
            <c:idx val="0"/>
            <c:bubble3D val="0"/>
            <c:spPr>
              <a:solidFill>
                <a:srgbClr val="64A70B"/>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0.1355257325142443"/>
                  <c:y val="5.637662473124797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7.2509845743501125E-2"/>
                  <c:y val="-8.059202173061834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Workforce!$C$31:$C$32</c:f>
              <c:strCache>
                <c:ptCount val="2"/>
                <c:pt idx="0">
                  <c:v>Fix</c:v>
                </c:pt>
                <c:pt idx="1">
                  <c:v>Temporary</c:v>
                </c:pt>
              </c:strCache>
            </c:strRef>
          </c:cat>
          <c:val>
            <c:numRef>
              <c:f>Workforce!$D$31:$D$32</c:f>
              <c:numCache>
                <c:formatCode>0%</c:formatCode>
                <c:ptCount val="2"/>
                <c:pt idx="0">
                  <c:v>0.98243870112657394</c:v>
                </c:pt>
                <c:pt idx="1">
                  <c:v>1.7561298873426109E-2</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Professional classification in 2022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dPt>
            <c:idx val="0"/>
            <c:bubble3D val="0"/>
            <c:spPr>
              <a:solidFill>
                <a:srgbClr val="941C50"/>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425563"/>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118897"/>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64A70B"/>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5.8995125609298836E-2"/>
                  <c:y val="-7.769981542530636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4.2512185976752763E-2"/>
                  <c:y val="-6.464566256768286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0.11698225221847269"/>
                  <c:y val="-2.747126831059052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0.11193288338957627"/>
                  <c:y val="2.3762258452740048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Workforce!$C$24:$C$27</c:f>
              <c:strCache>
                <c:ptCount val="4"/>
                <c:pt idx="0">
                  <c:v>Senior Management</c:v>
                </c:pt>
                <c:pt idx="1">
                  <c:v>Directors</c:v>
                </c:pt>
                <c:pt idx="2">
                  <c:v>Managers</c:v>
                </c:pt>
                <c:pt idx="3">
                  <c:v>Coordinators/ Other professionals</c:v>
                </c:pt>
              </c:strCache>
            </c:strRef>
          </c:cat>
          <c:val>
            <c:numRef>
              <c:f>Workforce!$D$24:$D$27</c:f>
              <c:numCache>
                <c:formatCode>#,##0;"-"#,##0;"—";_(@_)</c:formatCode>
                <c:ptCount val="4"/>
                <c:pt idx="0">
                  <c:v>9</c:v>
                </c:pt>
                <c:pt idx="1">
                  <c:v>102</c:v>
                </c:pt>
                <c:pt idx="2">
                  <c:v>339</c:v>
                </c:pt>
                <c:pt idx="3">
                  <c:v>2568</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Hedcount evolution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stacked"/>
        <c:varyColors val="0"/>
        <c:ser>
          <c:idx val="0"/>
          <c:order val="0"/>
          <c:tx>
            <c:strRef>
              <c:f>Workforce!$C$12</c:f>
              <c:strCache>
                <c:ptCount val="1"/>
                <c:pt idx="0">
                  <c:v>Women</c:v>
                </c:pt>
              </c:strCache>
            </c:strRef>
          </c:tx>
          <c:spPr>
            <a:solidFill>
              <a:srgbClr val="11889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Workforce!$D$11:$F$11</c:f>
              <c:numCache>
                <c:formatCode>#0;"-"#0;#0;_(@_)</c:formatCode>
                <c:ptCount val="3"/>
                <c:pt idx="0">
                  <c:v>2022</c:v>
                </c:pt>
                <c:pt idx="1">
                  <c:v>2021</c:v>
                </c:pt>
                <c:pt idx="2" formatCode="General">
                  <c:v>2020</c:v>
                </c:pt>
              </c:numCache>
            </c:numRef>
          </c:cat>
          <c:val>
            <c:numRef>
              <c:f>Workforce!$D$12:$F$12</c:f>
              <c:numCache>
                <c:formatCode>#,##0;"-"#,##0;"—";_(@_)</c:formatCode>
                <c:ptCount val="3"/>
                <c:pt idx="0">
                  <c:v>929</c:v>
                </c:pt>
                <c:pt idx="1">
                  <c:v>861</c:v>
                </c:pt>
                <c:pt idx="2">
                  <c:v>586</c:v>
                </c:pt>
              </c:numCache>
            </c:numRef>
          </c:val>
          <c:extLst>
            <c:ext xmlns:c16="http://schemas.microsoft.com/office/drawing/2014/chart" uri="{C3380CC4-5D6E-409C-BE32-E72D297353CC}">
              <c16:uniqueId val="{00000000-86F1-B64E-B324-34BE1D2BE0E0}"/>
            </c:ext>
          </c:extLst>
        </c:ser>
        <c:ser>
          <c:idx val="1"/>
          <c:order val="1"/>
          <c:tx>
            <c:strRef>
              <c:f>Workforce!$C$13</c:f>
              <c:strCache>
                <c:ptCount val="1"/>
                <c:pt idx="0">
                  <c:v>Men</c:v>
                </c:pt>
              </c:strCache>
            </c:strRef>
          </c:tx>
          <c:spPr>
            <a:solidFill>
              <a:srgbClr val="64A70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Workforce!$D$11:$F$11</c:f>
              <c:numCache>
                <c:formatCode>#0;"-"#0;#0;_(@_)</c:formatCode>
                <c:ptCount val="3"/>
                <c:pt idx="0">
                  <c:v>2022</c:v>
                </c:pt>
                <c:pt idx="1">
                  <c:v>2021</c:v>
                </c:pt>
                <c:pt idx="2" formatCode="General">
                  <c:v>2020</c:v>
                </c:pt>
              </c:numCache>
            </c:numRef>
          </c:cat>
          <c:val>
            <c:numRef>
              <c:f>Workforce!$D$13:$F$13</c:f>
              <c:numCache>
                <c:formatCode>#,##0;"-"#,##0;"—";_(@_)</c:formatCode>
                <c:ptCount val="3"/>
                <c:pt idx="0">
                  <c:v>2089</c:v>
                </c:pt>
                <c:pt idx="1">
                  <c:v>2016</c:v>
                </c:pt>
                <c:pt idx="2">
                  <c:v>1398</c:v>
                </c:pt>
              </c:numCache>
            </c:numRef>
          </c:val>
          <c:extLst>
            <c:ext xmlns:c16="http://schemas.microsoft.com/office/drawing/2014/chart" uri="{C3380CC4-5D6E-409C-BE32-E72D297353CC}">
              <c16:uniqueId val="{00000001-86F1-B64E-B324-34BE1D2BE0E0}"/>
            </c:ext>
          </c:extLst>
        </c:ser>
        <c:dLbls>
          <c:showLegendKey val="0"/>
          <c:showVal val="0"/>
          <c:showCatName val="0"/>
          <c:showSerName val="0"/>
          <c:showPercent val="0"/>
          <c:showBubbleSize val="0"/>
        </c:dLbls>
        <c:gapWidth val="500"/>
        <c:overlap val="100"/>
        <c:axId val="530005744"/>
        <c:axId val="530007392"/>
      </c:barChart>
      <c:catAx>
        <c:axId val="530005744"/>
        <c:scaling>
          <c:orientation val="maxMin"/>
        </c:scaling>
        <c:delete val="0"/>
        <c:axPos val="b"/>
        <c:numFmt formatCode="#0;&quot;-&quot;#0;#0;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crossAx val="530007392"/>
        <c:crosses val="autoZero"/>
        <c:auto val="1"/>
        <c:lblAlgn val="ctr"/>
        <c:lblOffset val="100"/>
        <c:noMultiLvlLbl val="0"/>
      </c:catAx>
      <c:valAx>
        <c:axId val="530007392"/>
        <c:scaling>
          <c:orientation val="minMax"/>
        </c:scaling>
        <c:delete val="1"/>
        <c:axPos val="r"/>
        <c:numFmt formatCode="#,##0;&quot;-&quot;#,##0;&quot;—&quot;;_(@_)" sourceLinked="1"/>
        <c:majorTickMark val="none"/>
        <c:minorTickMark val="none"/>
        <c:tickLblPos val="nextTo"/>
        <c:crossAx val="530005744"/>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bg1">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Wellbeing Ratings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clustered"/>
        <c:varyColors val="0"/>
        <c:ser>
          <c:idx val="0"/>
          <c:order val="0"/>
          <c:tx>
            <c:strRef>
              <c:f>'Our people'!$D$20</c:f>
              <c:strCache>
                <c:ptCount val="1"/>
                <c:pt idx="0">
                  <c:v>2022</c:v>
                </c:pt>
              </c:strCache>
            </c:strRef>
          </c:tx>
          <c:spPr>
            <a:solidFill>
              <a:srgbClr val="539A0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'Our people'!$C$21:$C$24</c:f>
              <c:strCache>
                <c:ptCount val="4"/>
                <c:pt idx="0">
                  <c:v>Diversity &amp; Inclusion</c:v>
                </c:pt>
                <c:pt idx="1">
                  <c:v>Strategic focus</c:v>
                </c:pt>
                <c:pt idx="2">
                  <c:v>Engagement</c:v>
                </c:pt>
                <c:pt idx="3">
                  <c:v>Well-being</c:v>
                </c:pt>
              </c:strCache>
            </c:strRef>
          </c:cat>
          <c:val>
            <c:numRef>
              <c:f>'Our people'!$D$21:$D$24</c:f>
              <c:numCache>
                <c:formatCode>0%</c:formatCode>
                <c:ptCount val="4"/>
                <c:pt idx="0">
                  <c:v>0.8</c:v>
                </c:pt>
                <c:pt idx="1">
                  <c:v>0.75</c:v>
                </c:pt>
                <c:pt idx="2">
                  <c:v>0.66</c:v>
                </c:pt>
                <c:pt idx="3">
                  <c:v>0.52</c:v>
                </c:pt>
              </c:numCache>
            </c:numRef>
          </c:val>
          <c:extLst>
            <c:ext xmlns:c16="http://schemas.microsoft.com/office/drawing/2014/chart" uri="{C3380CC4-5D6E-409C-BE32-E72D297353CC}">
              <c16:uniqueId val="{00000000-86F1-B64E-B324-34BE1D2BE0E0}"/>
            </c:ext>
          </c:extLst>
        </c:ser>
        <c:ser>
          <c:idx val="1"/>
          <c:order val="1"/>
          <c:tx>
            <c:strRef>
              <c:f>'Our people'!$E$20</c:f>
              <c:strCache>
                <c:ptCount val="1"/>
                <c:pt idx="0">
                  <c:v>2021</c:v>
                </c:pt>
              </c:strCache>
            </c:strRef>
          </c:tx>
          <c:spPr>
            <a:solidFill>
              <a:srgbClr val="11889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'Our people'!$C$21:$C$24</c:f>
              <c:strCache>
                <c:ptCount val="4"/>
                <c:pt idx="0">
                  <c:v>Diversity &amp; Inclusion</c:v>
                </c:pt>
                <c:pt idx="1">
                  <c:v>Strategic focus</c:v>
                </c:pt>
                <c:pt idx="2">
                  <c:v>Engagement</c:v>
                </c:pt>
                <c:pt idx="3">
                  <c:v>Well-being</c:v>
                </c:pt>
              </c:strCache>
            </c:strRef>
          </c:cat>
          <c:val>
            <c:numRef>
              <c:f>'Our people'!$E$21:$E$24</c:f>
              <c:numCache>
                <c:formatCode>0%</c:formatCode>
                <c:ptCount val="4"/>
                <c:pt idx="0">
                  <c:v>0.75</c:v>
                </c:pt>
                <c:pt idx="1">
                  <c:v>0.82</c:v>
                </c:pt>
                <c:pt idx="2">
                  <c:v>0.77</c:v>
                </c:pt>
                <c:pt idx="3">
                  <c:v>0.49</c:v>
                </c:pt>
              </c:numCache>
            </c:numRef>
          </c:val>
          <c:extLst>
            <c:ext xmlns:c16="http://schemas.microsoft.com/office/drawing/2014/chart" uri="{C3380CC4-5D6E-409C-BE32-E72D297353CC}">
              <c16:uniqueId val="{00000001-86F1-B64E-B324-34BE1D2BE0E0}"/>
            </c:ext>
          </c:extLst>
        </c:ser>
        <c:dLbls>
          <c:showLegendKey val="0"/>
          <c:showVal val="0"/>
          <c:showCatName val="0"/>
          <c:showSerName val="0"/>
          <c:showPercent val="0"/>
          <c:showBubbleSize val="0"/>
        </c:dLbls>
        <c:gapWidth val="500"/>
        <c:overlap val="-100"/>
        <c:axId val="530005744"/>
        <c:axId val="530007392"/>
      </c:barChart>
      <c:catAx>
        <c:axId val="530005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crossAx val="530007392"/>
        <c:crosses val="autoZero"/>
        <c:auto val="1"/>
        <c:lblAlgn val="ctr"/>
        <c:lblOffset val="100"/>
        <c:noMultiLvlLbl val="0"/>
      </c:catAx>
      <c:valAx>
        <c:axId val="530007392"/>
        <c:scaling>
          <c:orientation val="minMax"/>
        </c:scaling>
        <c:delete val="1"/>
        <c:axPos val="l"/>
        <c:numFmt formatCode="0%" sourceLinked="1"/>
        <c:majorTickMark val="none"/>
        <c:minorTickMark val="none"/>
        <c:tickLblPos val="nextTo"/>
        <c:crossAx val="530005744"/>
        <c:crosses val="autoZero"/>
        <c:crossBetween val="between"/>
      </c:valAx>
      <c:spPr>
        <a:noFill/>
        <a:ln w="25400">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bg1">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Work &amp; Absenteeism hours in 2022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dPt>
            <c:idx val="0"/>
            <c:bubble3D val="0"/>
            <c:spPr>
              <a:solidFill>
                <a:srgbClr val="64A70B"/>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0.11492258922180182"/>
                  <c:y val="2.659418220390835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6.3151651498108238E-2"/>
                  <c:y val="-7.6437517849128958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'Our people'!$C$46:$C$47</c:f>
              <c:strCache>
                <c:ptCount val="2"/>
                <c:pt idx="0">
                  <c:v>Number of annual working hours </c:v>
                </c:pt>
                <c:pt idx="1">
                  <c:v>Number of total absence hours</c:v>
                </c:pt>
              </c:strCache>
            </c:strRef>
          </c:cat>
          <c:val>
            <c:numRef>
              <c:f>'Our people'!$D$46:$D$47</c:f>
              <c:numCache>
                <c:formatCode>_-* #,##0_-;\-* #,##0_-;_-* "-"??_-;_-@_-</c:formatCode>
                <c:ptCount val="2"/>
                <c:pt idx="0">
                  <c:v>5200014</c:v>
                </c:pt>
                <c:pt idx="1">
                  <c:v>140009</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Hours of training by profesional clasification in 2022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0.16840025270161346"/>
          <c:y val="0.22855364028644876"/>
          <c:w val="0.28929102044062677"/>
          <c:h val="0.44197239233984642"/>
        </c:manualLayout>
      </c:layout>
      <c:doughnutChart>
        <c:varyColors val="1"/>
        <c:ser>
          <c:idx val="0"/>
          <c:order val="0"/>
          <c:dPt>
            <c:idx val="0"/>
            <c:bubble3D val="0"/>
            <c:spPr>
              <a:solidFill>
                <a:srgbClr val="941C50"/>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425563"/>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118897"/>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64A70B"/>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9.2954360131306799E-2"/>
                  <c:y val="-9.75828071144203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4.7019741240728219E-2"/>
                  <c:y val="-7.37162693883947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3620631716908779E-2"/>
                  <c:y val="-4.16670357260875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2.2506844845738592E-2"/>
                  <c:y val="0.1102926697985616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'Our people'!$C$91:$C$94</c:f>
              <c:strCache>
                <c:ptCount val="4"/>
                <c:pt idx="0">
                  <c:v>Senior Management</c:v>
                </c:pt>
                <c:pt idx="1">
                  <c:v>Directors</c:v>
                </c:pt>
                <c:pt idx="2">
                  <c:v>Senior Management/ Managers</c:v>
                </c:pt>
                <c:pt idx="3">
                  <c:v>Coordinators/ Other professionals</c:v>
                </c:pt>
              </c:strCache>
            </c:strRef>
          </c:cat>
          <c:val>
            <c:numRef>
              <c:f>'Our people'!$D$91:$D$94</c:f>
              <c:numCache>
                <c:formatCode>_-* #,##0_-;\-* #,##0_-;_-* "-"??_-;_-@_-</c:formatCode>
                <c:ptCount val="4"/>
                <c:pt idx="0">
                  <c:v>322.25</c:v>
                </c:pt>
                <c:pt idx="1">
                  <c:v>1901.92</c:v>
                </c:pt>
                <c:pt idx="2">
                  <c:v>9034.83</c:v>
                </c:pt>
                <c:pt idx="3">
                  <c:v>55470.54</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layout>
        <c:manualLayout>
          <c:xMode val="edge"/>
          <c:yMode val="edge"/>
          <c:x val="0.53330932753435256"/>
          <c:y val="0.361481190323173"/>
          <c:w val="0.41485148514851478"/>
          <c:h val="0.259570817536696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400" b="1" i="0" u="none" strike="noStrike" kern="1200" spc="0" baseline="0">
                <a:solidFill>
                  <a:srgbClr val="118897"/>
                </a:solidFill>
                <a:latin typeface="Roboto Condensed" panose="02000000000000000000" pitchFamily="2" charset="0"/>
                <a:ea typeface="Roboto Condensed" panose="02000000000000000000" pitchFamily="2" charset="0"/>
                <a:cs typeface="+mn-cs"/>
              </a:defRPr>
            </a:pPr>
            <a:r>
              <a:rPr lang="es-ES" sz="1400" b="1" i="0" u="none" strike="noStrike" kern="1200" spc="0" baseline="0">
                <a:solidFill>
                  <a:srgbClr val="118897"/>
                </a:solidFill>
                <a:latin typeface="Roboto Condensed" panose="02000000000000000000" pitchFamily="2" charset="0"/>
                <a:ea typeface="Roboto Condensed" panose="02000000000000000000" pitchFamily="2" charset="0"/>
                <a:cs typeface="+mn-cs"/>
              </a:rPr>
              <a:t>Evolution of the average of training hours per employee</a:t>
            </a:r>
          </a:p>
        </c:rich>
      </c:tx>
      <c:overlay val="0"/>
      <c:spPr>
        <a:noFill/>
        <a:ln>
          <a:noFill/>
        </a:ln>
        <a:effectLst/>
      </c:spPr>
      <c:txPr>
        <a:bodyPr rot="0" spcFirstLastPara="1" vertOverflow="ellipsis" vert="horz" wrap="square" anchor="ctr" anchorCtr="1"/>
        <a:lstStyle/>
        <a:p>
          <a:pPr>
            <a:defRPr lang="es-ES" sz="1400" b="1" i="0" u="none" strike="noStrike" kern="1200" spc="0" baseline="0">
              <a:solidFill>
                <a:srgbClr val="118897"/>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clustered"/>
        <c:varyColors val="0"/>
        <c:ser>
          <c:idx val="0"/>
          <c:order val="0"/>
          <c:tx>
            <c:strRef>
              <c:f>'Our people'!$C$108</c:f>
              <c:strCache>
                <c:ptCount val="1"/>
                <c:pt idx="0">
                  <c:v>Women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'Our people'!$D$105:$F$106</c:f>
              <c:strCache>
                <c:ptCount val="3"/>
                <c:pt idx="0">
                  <c:v>2022</c:v>
                </c:pt>
                <c:pt idx="1">
                  <c:v>2021</c:v>
                </c:pt>
                <c:pt idx="2">
                  <c:v>2020</c:v>
                </c:pt>
              </c:strCache>
            </c:strRef>
          </c:cat>
          <c:val>
            <c:numRef>
              <c:f>'Our people'!$D$108:$F$108</c:f>
              <c:numCache>
                <c:formatCode>_-* #,##0.0_-;\-* #,##0.0_-;_-* "-"??_-;_-@_-</c:formatCode>
                <c:ptCount val="3"/>
                <c:pt idx="0">
                  <c:v>21.467825618945103</c:v>
                </c:pt>
                <c:pt idx="1">
                  <c:v>14.665470383275261</c:v>
                </c:pt>
                <c:pt idx="2">
                  <c:v>37.322935153583614</c:v>
                </c:pt>
              </c:numCache>
            </c:numRef>
          </c:val>
          <c:extLst>
            <c:ext xmlns:c16="http://schemas.microsoft.com/office/drawing/2014/chart" uri="{C3380CC4-5D6E-409C-BE32-E72D297353CC}">
              <c16:uniqueId val="{00000000-1B9B-4B90-9727-858F1EFB1006}"/>
            </c:ext>
          </c:extLst>
        </c:ser>
        <c:ser>
          <c:idx val="1"/>
          <c:order val="1"/>
          <c:tx>
            <c:strRef>
              <c:f>'Our people'!$C$109</c:f>
              <c:strCache>
                <c:ptCount val="1"/>
                <c:pt idx="0">
                  <c:v>Men</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'Our people'!$D$105:$F$106</c:f>
              <c:strCache>
                <c:ptCount val="3"/>
                <c:pt idx="0">
                  <c:v>2022</c:v>
                </c:pt>
                <c:pt idx="1">
                  <c:v>2021</c:v>
                </c:pt>
                <c:pt idx="2">
                  <c:v>2020</c:v>
                </c:pt>
              </c:strCache>
            </c:strRef>
          </c:cat>
          <c:val>
            <c:numRef>
              <c:f>'Our people'!$D$109:$F$109</c:f>
              <c:numCache>
                <c:formatCode>_-* #,##0.0_-;\-* #,##0.0_-;_-* "-"??_-;_-@_-</c:formatCode>
                <c:ptCount val="3"/>
                <c:pt idx="0">
                  <c:v>22.396328386787935</c:v>
                </c:pt>
                <c:pt idx="1">
                  <c:v>15.754890873015873</c:v>
                </c:pt>
                <c:pt idx="2">
                  <c:v>26.632989985693847</c:v>
                </c:pt>
              </c:numCache>
            </c:numRef>
          </c:val>
          <c:extLst>
            <c:ext xmlns:c16="http://schemas.microsoft.com/office/drawing/2014/chart" uri="{C3380CC4-5D6E-409C-BE32-E72D297353CC}">
              <c16:uniqueId val="{00000001-1B9B-4B90-9727-858F1EFB1006}"/>
            </c:ext>
          </c:extLst>
        </c:ser>
        <c:dLbls>
          <c:showLegendKey val="0"/>
          <c:showVal val="0"/>
          <c:showCatName val="0"/>
          <c:showSerName val="0"/>
          <c:showPercent val="0"/>
          <c:showBubbleSize val="0"/>
        </c:dLbls>
        <c:gapWidth val="500"/>
        <c:overlap val="-100"/>
        <c:axId val="946600504"/>
        <c:axId val="946601488"/>
      </c:barChart>
      <c:catAx>
        <c:axId val="946600504"/>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2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crossAx val="946601488"/>
        <c:crosses val="autoZero"/>
        <c:auto val="1"/>
        <c:lblAlgn val="ctr"/>
        <c:lblOffset val="100"/>
        <c:noMultiLvlLbl val="0"/>
      </c:catAx>
      <c:valAx>
        <c:axId val="946601488"/>
        <c:scaling>
          <c:orientation val="minMax"/>
        </c:scaling>
        <c:delete val="1"/>
        <c:axPos val="r"/>
        <c:majorGridlines>
          <c:spPr>
            <a:ln w="9525" cap="flat" cmpd="sng" algn="ctr">
              <a:noFill/>
              <a:round/>
            </a:ln>
            <a:effectLst/>
          </c:spPr>
        </c:majorGridlines>
        <c:numFmt formatCode="_-* #,##0.0_-;\-* #,##0.0_-;_-* &quot;-&quot;??_-;_-@_-" sourceLinked="1"/>
        <c:majorTickMark val="none"/>
        <c:minorTickMark val="none"/>
        <c:tickLblPos val="nextTo"/>
        <c:crossAx val="9466005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n-US" sz="10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Local suppliers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spPr>
            <a:solidFill>
              <a:srgbClr val="539A0B"/>
            </a:solidFill>
          </c:spPr>
          <c:dPt>
            <c:idx val="0"/>
            <c:bubble3D val="0"/>
            <c:spPr>
              <a:solidFill>
                <a:srgbClr val="539A0B"/>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118897"/>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539A0B"/>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539A0B"/>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rgbClr val="539A0B"/>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rgbClr val="539A0B"/>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rgbClr val="539A0B"/>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rgbClr val="539A0B"/>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rgbClr val="539A0B"/>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0.15226772584400691"/>
                  <c:y val="2.489030416518761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863992363698815"/>
                  <c:y val="-5.204189214717482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6.5395095367847406E-2"/>
                  <c:y val="-0.1108910891089108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0">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 of local suppliers</c:v>
              </c:pt>
              <c:pt idx="1">
                <c:v>% of non-local suppliers</c:v>
              </c:pt>
            </c:strLit>
          </c:cat>
          <c:val>
            <c:numLit>
              <c:formatCode>General</c:formatCode>
              <c:ptCount val="2"/>
              <c:pt idx="0">
                <c:v>0.9</c:v>
              </c:pt>
              <c:pt idx="1">
                <c:v>0.1</c:v>
              </c:pt>
            </c:numLit>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Customer Satisfaction (CSAT)</a:t>
            </a:r>
            <a:r>
              <a:rPr lang="es-ES_tradnl" baseline="0"/>
              <a:t> </a:t>
            </a:r>
            <a:r>
              <a:rPr lang="es-ES_tradnl"/>
              <a: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tx>
            <c:strRef>
              <c:f>'Value Chain'!$C$26:$C$31</c:f>
              <c:strCache>
                <c:ptCount val="6"/>
                <c:pt idx="0">
                  <c:v>Customer Satisfaction (CSAT)</c:v>
                </c:pt>
              </c:strCache>
            </c:strRef>
          </c:tx>
          <c:dPt>
            <c:idx val="0"/>
            <c:bubble3D val="0"/>
            <c:spPr>
              <a:solidFill>
                <a:srgbClr val="118897"/>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64A70B"/>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425563"/>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6351352052669727E-2"/>
                  <c:y val="-3.144356955380577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7.9606713330650808E-2"/>
                  <c:y val="-7.01785177616156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7.5852443458467589E-2"/>
                  <c:y val="-7.292981507082607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'Value Chain'!$D$27:$E$30</c:f>
              <c:strCache>
                <c:ptCount val="4"/>
                <c:pt idx="0">
                  <c:v>Extremly satisfied</c:v>
                </c:pt>
                <c:pt idx="1">
                  <c:v>Satisfied</c:v>
                </c:pt>
                <c:pt idx="2">
                  <c:v>Neutral</c:v>
                </c:pt>
                <c:pt idx="3">
                  <c:v>Not all satisfied</c:v>
                </c:pt>
              </c:strCache>
            </c:strRef>
          </c:cat>
          <c:val>
            <c:numRef>
              <c:f>'Value Chain'!$F$27:$F$30</c:f>
              <c:numCache>
                <c:formatCode>0%</c:formatCode>
                <c:ptCount val="4"/>
                <c:pt idx="0">
                  <c:v>0.36</c:v>
                </c:pt>
                <c:pt idx="1">
                  <c:v>0.47</c:v>
                </c:pt>
                <c:pt idx="2">
                  <c:v>0.1</c:v>
                </c:pt>
                <c:pt idx="3">
                  <c:v>7.0000000000000007E-2</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Customer Effort Score (CES)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tx>
            <c:strRef>
              <c:f>'Value Chain'!$C$37:$C$42</c:f>
              <c:strCache>
                <c:ptCount val="6"/>
                <c:pt idx="0">
                  <c:v>Customer Effort Score (CES)</c:v>
                </c:pt>
              </c:strCache>
            </c:strRef>
          </c:tx>
          <c:dPt>
            <c:idx val="0"/>
            <c:bubble3D val="0"/>
            <c:spPr>
              <a:solidFill>
                <a:srgbClr val="941C50"/>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425563"/>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64A70B"/>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rgbClr val="118897"/>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7.1957349081364835E-2"/>
                  <c:y val="-8.233413531641878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0382566579257002"/>
                  <c:y val="-4.421686142735342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7.4179816737140775E-2"/>
                  <c:y val="4.707076583579918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0.10424034867948229"/>
                  <c:y val="-2.719293846231004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'Value Chain'!$D$38:$E$41</c:f>
              <c:strCache>
                <c:ptCount val="4"/>
                <c:pt idx="0">
                  <c:v>High effort</c:v>
                </c:pt>
                <c:pt idx="1">
                  <c:v>Medium effort</c:v>
                </c:pt>
                <c:pt idx="2">
                  <c:v>Low effort</c:v>
                </c:pt>
                <c:pt idx="3">
                  <c:v>No effort</c:v>
                </c:pt>
              </c:strCache>
            </c:strRef>
          </c:cat>
          <c:val>
            <c:numRef>
              <c:f>'Value Chain'!$F$38:$F$41</c:f>
              <c:numCache>
                <c:formatCode>0%</c:formatCode>
                <c:ptCount val="4"/>
                <c:pt idx="0">
                  <c:v>0.08</c:v>
                </c:pt>
                <c:pt idx="1">
                  <c:v>0.15</c:v>
                </c:pt>
                <c:pt idx="2">
                  <c:v>0.44</c:v>
                </c:pt>
                <c:pt idx="3">
                  <c:v>0.33</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r>
              <a:rPr lang="es-ES_tradnl"/>
              <a:t>Net Promoter Score (NPS) (%)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2"/>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doughnutChart>
        <c:varyColors val="1"/>
        <c:ser>
          <c:idx val="0"/>
          <c:order val="0"/>
          <c:tx>
            <c:strRef>
              <c:f>'Value Chain'!$C$32:$C$36</c:f>
              <c:strCache>
                <c:ptCount val="5"/>
                <c:pt idx="0">
                  <c:v>Net Promoter Score (NPS)</c:v>
                </c:pt>
              </c:strCache>
            </c:strRef>
          </c:tx>
          <c:dPt>
            <c:idx val="0"/>
            <c:bubble3D val="0"/>
            <c:spPr>
              <a:solidFill>
                <a:srgbClr val="118897"/>
              </a:solidFill>
              <a:ln w="19050">
                <a:solidFill>
                  <a:schemeClr val="lt1"/>
                </a:solidFill>
              </a:ln>
              <a:effectLst/>
            </c:spPr>
            <c:extLst>
              <c:ext xmlns:c16="http://schemas.microsoft.com/office/drawing/2014/chart" uri="{C3380CC4-5D6E-409C-BE32-E72D297353CC}">
                <c16:uniqueId val="{00000002-07BB-714A-AE7A-F8C7D254B9B8}"/>
              </c:ext>
            </c:extLst>
          </c:dPt>
          <c:dPt>
            <c:idx val="1"/>
            <c:bubble3D val="0"/>
            <c:spPr>
              <a:solidFill>
                <a:srgbClr val="64A70B"/>
              </a:solidFill>
              <a:ln w="19050">
                <a:solidFill>
                  <a:schemeClr val="lt1"/>
                </a:solidFill>
              </a:ln>
              <a:effectLst/>
            </c:spPr>
            <c:extLst>
              <c:ext xmlns:c16="http://schemas.microsoft.com/office/drawing/2014/chart" uri="{C3380CC4-5D6E-409C-BE32-E72D297353CC}">
                <c16:uniqueId val="{00000003-07BB-714A-AE7A-F8C7D254B9B8}"/>
              </c:ext>
            </c:extLst>
          </c:dPt>
          <c:dPt>
            <c:idx val="2"/>
            <c:bubble3D val="0"/>
            <c:spPr>
              <a:solidFill>
                <a:srgbClr val="425563"/>
              </a:solidFill>
              <a:ln w="19050">
                <a:solidFill>
                  <a:schemeClr val="lt1"/>
                </a:solidFill>
              </a:ln>
              <a:effectLst/>
            </c:spPr>
            <c:extLst>
              <c:ext xmlns:c16="http://schemas.microsoft.com/office/drawing/2014/chart" uri="{C3380CC4-5D6E-409C-BE32-E72D297353CC}">
                <c16:uniqueId val="{00000004-07BB-714A-AE7A-F8C7D254B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C-D6F6-9C4D-80E0-16898473244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D6F6-9C4D-80E0-16898473244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A-D6F6-9C4D-80E0-16898473244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9-D6F6-9C4D-80E0-16898473244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E-D6F6-9C4D-80E0-16898473244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D-D6F6-9C4D-80E0-168984732444}"/>
              </c:ext>
            </c:extLst>
          </c:dPt>
          <c:dLbls>
            <c:dLbl>
              <c:idx val="0"/>
              <c:layout>
                <c:manualLayout>
                  <c:x val="0.10789399126556619"/>
                  <c:y val="-2.639727242332699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BB-714A-AE7A-F8C7D254B9B8}"/>
                </c:ext>
              </c:extLst>
            </c:dLbl>
            <c:dLbl>
              <c:idx val="1"/>
              <c:layout>
                <c:manualLayout>
                  <c:x val="-0.12018613298337713"/>
                  <c:y val="3.73118985126860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BB-714A-AE7A-F8C7D254B9B8}"/>
                </c:ext>
              </c:extLst>
            </c:dLbl>
            <c:dLbl>
              <c:idx val="2"/>
              <c:layout>
                <c:manualLayout>
                  <c:x val="-7.3859269291429969E-2"/>
                  <c:y val="-0.10072093391072111"/>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7BB-714A-AE7A-F8C7D254B9B8}"/>
                </c:ext>
              </c:extLst>
            </c:dLbl>
            <c:dLbl>
              <c:idx val="3"/>
              <c:layout>
                <c:manualLayout>
                  <c:x val="6.2670299727520432E-2"/>
                  <c:y val="2.3762376237623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C-D6F6-9C4D-80E0-168984732444}"/>
                </c:ext>
              </c:extLst>
            </c:dLbl>
            <c:dLbl>
              <c:idx val="4"/>
              <c:layout>
                <c:manualLayout>
                  <c:x val="6.1307901907356951E-2"/>
                  <c:y val="9.504950495049505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6F6-9C4D-80E0-168984732444}"/>
                </c:ext>
              </c:extLst>
            </c:dLbl>
            <c:dLbl>
              <c:idx val="5"/>
              <c:layout>
                <c:manualLayout>
                  <c:x val="5.7220708446866386E-2"/>
                  <c:y val="0.1782178217821780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6F6-9C4D-80E0-168984732444}"/>
                </c:ext>
              </c:extLst>
            </c:dLbl>
            <c:dLbl>
              <c:idx val="6"/>
              <c:layout>
                <c:manualLayout>
                  <c:x val="6.2670299727520432E-2"/>
                  <c:y val="-5.940594059405940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6F6-9C4D-80E0-168984732444}"/>
                </c:ext>
              </c:extLst>
            </c:dLbl>
            <c:dLbl>
              <c:idx val="7"/>
              <c:layout>
                <c:manualLayout>
                  <c:x val="3.4059945504087141E-2"/>
                  <c:y val="0.1386138613861386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E-D6F6-9C4D-80E0-168984732444}"/>
                </c:ext>
              </c:extLst>
            </c:dLbl>
            <c:dLbl>
              <c:idx val="8"/>
              <c:layout>
                <c:manualLayout>
                  <c:x val="-7.6294277929155316E-2"/>
                  <c:y val="-6.732673267326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6F6-9C4D-80E0-168984732444}"/>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'Value Chain'!$D$33:$E$35</c:f>
              <c:strCache>
                <c:ptCount val="3"/>
                <c:pt idx="0">
                  <c:v>Promoter</c:v>
                </c:pt>
                <c:pt idx="1">
                  <c:v>Passive</c:v>
                </c:pt>
                <c:pt idx="2">
                  <c:v>Detractors</c:v>
                </c:pt>
              </c:strCache>
            </c:strRef>
          </c:cat>
          <c:val>
            <c:numRef>
              <c:f>'Value Chain'!$F$33:$F$35</c:f>
              <c:numCache>
                <c:formatCode>0%</c:formatCode>
                <c:ptCount val="3"/>
                <c:pt idx="0">
                  <c:v>0.41</c:v>
                </c:pt>
                <c:pt idx="1">
                  <c:v>0.42</c:v>
                </c:pt>
                <c:pt idx="2">
                  <c:v>0.17</c:v>
                </c:pt>
              </c:numCache>
            </c:numRef>
          </c:val>
          <c:extLst>
            <c:ext xmlns:c16="http://schemas.microsoft.com/office/drawing/2014/chart" uri="{C3380CC4-5D6E-409C-BE32-E72D297353CC}">
              <c16:uniqueId val="{00000000-07BB-714A-AE7A-F8C7D254B9B8}"/>
            </c:ext>
          </c:extLst>
        </c:ser>
        <c:dLbls>
          <c:showLegendKey val="0"/>
          <c:showVal val="1"/>
          <c:showCatName val="0"/>
          <c:showSerName val="0"/>
          <c:showPercent val="0"/>
          <c:showBubbleSize val="0"/>
          <c:showLeaderLines val="1"/>
        </c:dLbls>
        <c:firstSliceAng val="0"/>
        <c:holeSize val="82"/>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200" b="0" i="0" u="none" strike="noStrike" kern="1200" baseline="0">
              <a:solidFill>
                <a:schemeClr val="bg2">
                  <a:lumMod val="50000"/>
                </a:schemeClr>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sz="1600">
                <a:solidFill>
                  <a:schemeClr val="tx2"/>
                </a:solidFill>
              </a:rPr>
              <a:t>CDP Climate Change</a:t>
            </a:r>
            <a:endParaRPr lang="en-US" sz="1600" baseline="0">
              <a:solidFill>
                <a:schemeClr val="tx2"/>
              </a:solidFill>
            </a:endParaRPr>
          </a:p>
        </c:rich>
      </c:tx>
      <c:layout>
        <c:manualLayout>
          <c:xMode val="edge"/>
          <c:yMode val="edge"/>
          <c:x val="0.38617143263614012"/>
          <c:y val="0"/>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manualLayout>
          <c:layoutTarget val="inner"/>
          <c:xMode val="edge"/>
          <c:yMode val="edge"/>
          <c:x val="0.11122667077038823"/>
          <c:y val="0.23591059426820202"/>
          <c:w val="0.8589144801525217"/>
          <c:h val="0.65234437819550017"/>
        </c:manualLayout>
      </c:layout>
      <c:lineChart>
        <c:grouping val="standard"/>
        <c:varyColors val="0"/>
        <c:ser>
          <c:idx val="0"/>
          <c:order val="0"/>
          <c:spPr>
            <a:ln w="31750" cap="rnd">
              <a:solidFill>
                <a:srgbClr val="046A38"/>
              </a:solidFill>
              <a:round/>
            </a:ln>
            <a:effectLst/>
          </c:spPr>
          <c:marker>
            <c:symbol val="circle"/>
            <c:size val="17"/>
            <c:spPr>
              <a:solidFill>
                <a:srgbClr val="046A38"/>
              </a:solidFill>
              <a:ln>
                <a:noFill/>
              </a:ln>
              <a:effectLst/>
            </c:spPr>
          </c:marker>
          <c:dLbls>
            <c:dLbl>
              <c:idx val="0"/>
              <c:tx>
                <c:rich>
                  <a:bodyPr/>
                  <a:lstStyle/>
                  <a:p>
                    <a:fld id="{E54CC1AF-260F-4434-8A41-2B16D5809A09}" type="CELLRANGE">
                      <a:rPr lang="en-U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4D8-4B4C-8505-3537D827F38E}"/>
                </c:ext>
              </c:extLst>
            </c:dLbl>
            <c:dLbl>
              <c:idx val="1"/>
              <c:tx>
                <c:rich>
                  <a:bodyPr/>
                  <a:lstStyle/>
                  <a:p>
                    <a:fld id="{18F1B013-60B4-4C69-A24E-A83182F1F1C8}"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4D8-4B4C-8505-3537D827F38E}"/>
                </c:ext>
              </c:extLst>
            </c:dLbl>
            <c:dLbl>
              <c:idx val="2"/>
              <c:tx>
                <c:rich>
                  <a:bodyPr/>
                  <a:lstStyle/>
                  <a:p>
                    <a:fld id="{18546FF9-4431-47E5-BC38-09D076E99FF9}"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4D8-4B4C-8505-3537D827F38E}"/>
                </c:ext>
              </c:extLst>
            </c:dLbl>
            <c:dLbl>
              <c:idx val="3"/>
              <c:tx>
                <c:rich>
                  <a:bodyPr/>
                  <a:lstStyle/>
                  <a:p>
                    <a:fld id="{4B290650-F5AB-4D7C-9BB5-2368A92B1DD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4D8-4B4C-8505-3537D827F38E}"/>
                </c:ext>
              </c:extLst>
            </c:dLbl>
            <c:dLbl>
              <c:idx val="4"/>
              <c:tx>
                <c:rich>
                  <a:bodyPr/>
                  <a:lstStyle/>
                  <a:p>
                    <a:fld id="{0CA1105F-7AC5-4AC2-B197-3126C096E02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4D8-4B4C-8505-3537D827F38E}"/>
                </c:ext>
              </c:extLst>
            </c:dLbl>
            <c:dLbl>
              <c:idx val="5"/>
              <c:tx>
                <c:rich>
                  <a:bodyPr/>
                  <a:lstStyle/>
                  <a:p>
                    <a:fld id="{56210DB9-AF7B-431A-99AA-E183EE76C88D}"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4D8-4B4C-8505-3537D827F38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'Sustainability Ratings'!$AQ$8:$AQ$13</c:f>
              <c:numCache>
                <c:formatCode>General</c:formatCode>
                <c:ptCount val="6"/>
                <c:pt idx="0">
                  <c:v>2017</c:v>
                </c:pt>
                <c:pt idx="1">
                  <c:v>2018</c:v>
                </c:pt>
                <c:pt idx="2">
                  <c:v>2019</c:v>
                </c:pt>
                <c:pt idx="3">
                  <c:v>2020</c:v>
                </c:pt>
                <c:pt idx="4">
                  <c:v>2021</c:v>
                </c:pt>
                <c:pt idx="5">
                  <c:v>2022</c:v>
                </c:pt>
              </c:numCache>
            </c:numRef>
          </c:cat>
          <c:val>
            <c:numRef>
              <c:f>'Sustainability Ratings'!$AS$8:$AS$13</c:f>
              <c:numCache>
                <c:formatCode>General</c:formatCode>
                <c:ptCount val="6"/>
                <c:pt idx="0">
                  <c:v>6</c:v>
                </c:pt>
                <c:pt idx="1">
                  <c:v>6</c:v>
                </c:pt>
                <c:pt idx="2">
                  <c:v>8</c:v>
                </c:pt>
                <c:pt idx="3">
                  <c:v>8</c:v>
                </c:pt>
                <c:pt idx="4">
                  <c:v>8</c:v>
                </c:pt>
                <c:pt idx="5">
                  <c:v>8</c:v>
                </c:pt>
              </c:numCache>
            </c:numRef>
          </c:val>
          <c:smooth val="0"/>
          <c:extLst>
            <c:ext xmlns:c15="http://schemas.microsoft.com/office/drawing/2012/chart" uri="{02D57815-91ED-43cb-92C2-25804820EDAC}">
              <c15:datalabelsRange>
                <c15:f>{"B","B","A","A","A","A"}</c15:f>
                <c15:dlblRangeCache>
                  <c:ptCount val="6"/>
                  <c:pt idx="0">
                    <c:v>B</c:v>
                  </c:pt>
                  <c:pt idx="1">
                    <c:v>B</c:v>
                  </c:pt>
                  <c:pt idx="2">
                    <c:v>A</c:v>
                  </c:pt>
                  <c:pt idx="3">
                    <c:v>A</c:v>
                  </c:pt>
                  <c:pt idx="4">
                    <c:v>A</c:v>
                  </c:pt>
                  <c:pt idx="5">
                    <c:v>A</c:v>
                  </c:pt>
                </c15:dlblRangeCache>
              </c15:datalabelsRange>
            </c:ext>
            <c:ext xmlns:c16="http://schemas.microsoft.com/office/drawing/2014/chart" uri="{C3380CC4-5D6E-409C-BE32-E72D297353CC}">
              <c16:uniqueId val="{00000006-64D8-4B4C-8505-3537D827F38E}"/>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8"/>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Sustainalytics</a:t>
            </a:r>
            <a:br>
              <a:rPr lang="en-US">
                <a:solidFill>
                  <a:schemeClr val="tx2"/>
                </a:solidFill>
              </a:rPr>
            </a:br>
            <a:r>
              <a:rPr lang="en-US" sz="1400" b="1" i="0" u="none" strike="noStrike" kern="1200" baseline="0">
                <a:solidFill>
                  <a:schemeClr val="tx2"/>
                </a:solidFill>
                <a:latin typeface="+mn-lt"/>
                <a:ea typeface="+mn-ea"/>
                <a:cs typeface="+mn-cs"/>
              </a:rPr>
              <a:t>ESG</a:t>
            </a:r>
            <a:r>
              <a:rPr lang="en-US">
                <a:solidFill>
                  <a:schemeClr val="tx2"/>
                </a:solidFill>
              </a:rPr>
              <a:t> </a:t>
            </a:r>
            <a:r>
              <a:rPr lang="en-US" sz="1400">
                <a:solidFill>
                  <a:schemeClr val="tx2"/>
                </a:solidFill>
              </a:rPr>
              <a:t>Risk</a:t>
            </a:r>
            <a:r>
              <a:rPr lang="en-US" sz="1400" baseline="0">
                <a:solidFill>
                  <a:schemeClr val="tx2"/>
                </a:solidFill>
              </a:rPr>
              <a:t> Rating</a:t>
            </a:r>
            <a:endParaRPr lang="en-US" sz="1400">
              <a:solidFill>
                <a:schemeClr val="tx2"/>
              </a:solidFill>
            </a:endParaRPr>
          </a:p>
        </c:rich>
      </c:tx>
      <c:layout>
        <c:manualLayout>
          <c:xMode val="edge"/>
          <c:yMode val="edge"/>
          <c:x val="0.37114223307208016"/>
          <c:y val="2.5595085743537242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manualLayout>
          <c:layoutTarget val="inner"/>
          <c:xMode val="edge"/>
          <c:yMode val="edge"/>
          <c:x val="5.6612989546164109E-2"/>
          <c:y val="0.2352188379831073"/>
          <c:w val="0.91512027526175055"/>
          <c:h val="0.64602883175564152"/>
        </c:manualLayout>
      </c:layout>
      <c:lineChart>
        <c:grouping val="standard"/>
        <c:varyColors val="0"/>
        <c:ser>
          <c:idx val="0"/>
          <c:order val="0"/>
          <c:spPr>
            <a:ln w="31750" cap="rnd">
              <a:solidFill>
                <a:srgbClr val="18A1B1"/>
              </a:solidFill>
              <a:round/>
            </a:ln>
            <a:effectLst/>
          </c:spPr>
          <c:marker>
            <c:symbol val="circle"/>
            <c:size val="17"/>
            <c:spPr>
              <a:solidFill>
                <a:srgbClr val="18A1B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'Sustainability Ratings'!$AQ$23:$AQ$27</c:f>
              <c:numCache>
                <c:formatCode>General</c:formatCode>
                <c:ptCount val="5"/>
                <c:pt idx="0">
                  <c:v>2018</c:v>
                </c:pt>
                <c:pt idx="1">
                  <c:v>2019</c:v>
                </c:pt>
                <c:pt idx="2">
                  <c:v>2020</c:v>
                </c:pt>
                <c:pt idx="3">
                  <c:v>2021</c:v>
                </c:pt>
                <c:pt idx="4">
                  <c:v>2022</c:v>
                </c:pt>
              </c:numCache>
            </c:numRef>
          </c:cat>
          <c:val>
            <c:numRef>
              <c:f>'Sustainability Ratings'!$AR$23:$AR$27</c:f>
              <c:numCache>
                <c:formatCode>General</c:formatCode>
                <c:ptCount val="5"/>
                <c:pt idx="0">
                  <c:v>24.9</c:v>
                </c:pt>
                <c:pt idx="1">
                  <c:v>21</c:v>
                </c:pt>
                <c:pt idx="2">
                  <c:v>19.600000000000001</c:v>
                </c:pt>
                <c:pt idx="3">
                  <c:v>15.5</c:v>
                </c:pt>
                <c:pt idx="4">
                  <c:v>14</c:v>
                </c:pt>
              </c:numCache>
            </c:numRef>
          </c:val>
          <c:smooth val="0"/>
          <c:extLst>
            <c:ext xmlns:c16="http://schemas.microsoft.com/office/drawing/2014/chart" uri="{C3380CC4-5D6E-409C-BE32-E72D297353CC}">
              <c16:uniqueId val="{00000000-A950-074C-8889-580009D67C19}"/>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max"/>
        <c:auto val="1"/>
        <c:lblAlgn val="ctr"/>
        <c:lblOffset val="100"/>
        <c:noMultiLvlLbl val="0"/>
      </c:catAx>
      <c:valAx>
        <c:axId val="991493416"/>
        <c:scaling>
          <c:orientation val="maxMin"/>
          <c:max val="40"/>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1448"/>
        <c:crosses val="autoZero"/>
        <c:crossBetween val="between"/>
        <c:majorUnit val="10"/>
        <c:minorUnit val="1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S&amp;P Global </a:t>
            </a:r>
          </a:p>
          <a:p>
            <a:pPr>
              <a:defRPr>
                <a:solidFill>
                  <a:schemeClr val="tx2"/>
                </a:solidFill>
              </a:defRPr>
            </a:pPr>
            <a:r>
              <a:rPr lang="en-US" sz="1400">
                <a:solidFill>
                  <a:schemeClr val="tx2"/>
                </a:solidFill>
              </a:rPr>
              <a:t>Corporate Sustainability Assessment (CSA)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lineChart>
        <c:grouping val="standard"/>
        <c:varyColors val="0"/>
        <c:ser>
          <c:idx val="0"/>
          <c:order val="0"/>
          <c:spPr>
            <a:ln w="31750" cap="rnd">
              <a:solidFill>
                <a:srgbClr val="86BC25"/>
              </a:solidFill>
              <a:round/>
            </a:ln>
            <a:effectLst/>
          </c:spPr>
          <c:marker>
            <c:symbol val="circle"/>
            <c:size val="17"/>
            <c:spPr>
              <a:solidFill>
                <a:srgbClr val="86BC25"/>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'Sustainability Ratings'!$AQ$43:$AQ$48</c:f>
              <c:numCache>
                <c:formatCode>General</c:formatCode>
                <c:ptCount val="6"/>
                <c:pt idx="0">
                  <c:v>2017</c:v>
                </c:pt>
                <c:pt idx="1">
                  <c:v>2018</c:v>
                </c:pt>
                <c:pt idx="2">
                  <c:v>2019</c:v>
                </c:pt>
                <c:pt idx="3">
                  <c:v>2020</c:v>
                </c:pt>
                <c:pt idx="4">
                  <c:v>2021</c:v>
                </c:pt>
                <c:pt idx="5">
                  <c:v>2022</c:v>
                </c:pt>
              </c:numCache>
            </c:numRef>
          </c:cat>
          <c:val>
            <c:numRef>
              <c:f>'Sustainability Ratings'!$AR$43:$AR$48</c:f>
              <c:numCache>
                <c:formatCode>General</c:formatCode>
                <c:ptCount val="6"/>
                <c:pt idx="0">
                  <c:v>53</c:v>
                </c:pt>
                <c:pt idx="1">
                  <c:v>57</c:v>
                </c:pt>
                <c:pt idx="2">
                  <c:v>60</c:v>
                </c:pt>
                <c:pt idx="3">
                  <c:v>66</c:v>
                </c:pt>
                <c:pt idx="4">
                  <c:v>73</c:v>
                </c:pt>
                <c:pt idx="5">
                  <c:v>81</c:v>
                </c:pt>
              </c:numCache>
            </c:numRef>
          </c:val>
          <c:smooth val="0"/>
          <c:extLst>
            <c:ext xmlns:c16="http://schemas.microsoft.com/office/drawing/2014/chart" uri="{C3380CC4-5D6E-409C-BE32-E72D297353CC}">
              <c16:uniqueId val="{00000001-823B-7245-81DD-33B21E11807D}"/>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100"/>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1448"/>
        <c:crosses val="autoZero"/>
        <c:crossBetween val="between"/>
        <c:majorUnit val="20"/>
        <c:minorUnit val="1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FTSE4good</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lineChart>
        <c:grouping val="standard"/>
        <c:varyColors val="0"/>
        <c:ser>
          <c:idx val="0"/>
          <c:order val="0"/>
          <c:spPr>
            <a:ln w="31750" cap="rnd">
              <a:solidFill>
                <a:srgbClr val="334350"/>
              </a:solidFill>
              <a:round/>
            </a:ln>
            <a:effectLst/>
          </c:spPr>
          <c:marker>
            <c:symbol val="circle"/>
            <c:size val="17"/>
            <c:spPr>
              <a:solidFill>
                <a:srgbClr val="334350"/>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'Sustainability Ratings'!$AQ$59:$AQ$64</c:f>
              <c:numCache>
                <c:formatCode>General</c:formatCode>
                <c:ptCount val="6"/>
                <c:pt idx="0">
                  <c:v>2017</c:v>
                </c:pt>
                <c:pt idx="1">
                  <c:v>2018</c:v>
                </c:pt>
                <c:pt idx="2">
                  <c:v>2019</c:v>
                </c:pt>
                <c:pt idx="3">
                  <c:v>2020</c:v>
                </c:pt>
                <c:pt idx="4">
                  <c:v>2021</c:v>
                </c:pt>
                <c:pt idx="5">
                  <c:v>2022</c:v>
                </c:pt>
              </c:numCache>
            </c:numRef>
          </c:cat>
          <c:val>
            <c:numRef>
              <c:f>'Sustainability Ratings'!$AR$59:$AR$64</c:f>
              <c:numCache>
                <c:formatCode>General</c:formatCode>
                <c:ptCount val="6"/>
                <c:pt idx="0">
                  <c:v>3.6</c:v>
                </c:pt>
                <c:pt idx="1">
                  <c:v>3.9</c:v>
                </c:pt>
                <c:pt idx="2">
                  <c:v>4.4000000000000004</c:v>
                </c:pt>
                <c:pt idx="3">
                  <c:v>4.2</c:v>
                </c:pt>
                <c:pt idx="4">
                  <c:v>4.4000000000000004</c:v>
                </c:pt>
                <c:pt idx="5">
                  <c:v>4.3</c:v>
                </c:pt>
              </c:numCache>
            </c:numRef>
          </c:val>
          <c:smooth val="0"/>
          <c:extLst>
            <c:ext xmlns:c16="http://schemas.microsoft.com/office/drawing/2014/chart" uri="{C3380CC4-5D6E-409C-BE32-E72D297353CC}">
              <c16:uniqueId val="{00000000-4242-6446-943E-1DD26C9087C3}"/>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5"/>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MSCI </a:t>
            </a:r>
            <a:r>
              <a:rPr lang="en-US" sz="1200">
                <a:solidFill>
                  <a:schemeClr val="tx2"/>
                </a:solidFill>
              </a:rPr>
              <a:t>ESG Rating</a:t>
            </a:r>
            <a:endParaRPr lang="en-US" sz="1200"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manualLayout>
          <c:layoutTarget val="inner"/>
          <c:xMode val="edge"/>
          <c:yMode val="edge"/>
          <c:x val="0.11122667077038823"/>
          <c:y val="0.20219190448014807"/>
          <c:w val="0.8589144801525217"/>
          <c:h val="0.6860630679835541"/>
        </c:manualLayout>
      </c:layout>
      <c:lineChart>
        <c:grouping val="standard"/>
        <c:varyColors val="0"/>
        <c:ser>
          <c:idx val="0"/>
          <c:order val="0"/>
          <c:spPr>
            <a:ln w="31750" cap="rnd">
              <a:solidFill>
                <a:srgbClr val="62B5E5"/>
              </a:solidFill>
              <a:round/>
            </a:ln>
            <a:effectLst/>
          </c:spPr>
          <c:marker>
            <c:symbol val="circle"/>
            <c:size val="17"/>
            <c:spPr>
              <a:solidFill>
                <a:srgbClr val="62B5E5"/>
              </a:solidFill>
              <a:ln>
                <a:noFill/>
              </a:ln>
              <a:effectLst/>
            </c:spPr>
          </c:marker>
          <c:dLbls>
            <c:dLbl>
              <c:idx val="0"/>
              <c:layout>
                <c:manualLayout>
                  <c:x val="-3.3264033264033266E-2"/>
                  <c:y val="4.8543689320388345E-3"/>
                </c:manualLayout>
              </c:layout>
              <c:tx>
                <c:rich>
                  <a:bodyPr/>
                  <a:lstStyle/>
                  <a:p>
                    <a:fld id="{4122A72A-9066-4288-939A-24D97F77C168}" type="CELLRANGE">
                      <a:rPr lang="en-US"/>
                      <a:pPr/>
                      <a:t>[CELLRANGE]</a:t>
                    </a:fld>
                    <a:endParaRPr lang="es-E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829-A549-ADF1-FADD2255B38C}"/>
                </c:ext>
              </c:extLst>
            </c:dLbl>
            <c:dLbl>
              <c:idx val="1"/>
              <c:tx>
                <c:rich>
                  <a:bodyPr/>
                  <a:lstStyle/>
                  <a:p>
                    <a:fld id="{9CAA78FC-C0D8-4865-9026-71F0264F15BD}"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829-A549-ADF1-FADD2255B38C}"/>
                </c:ext>
              </c:extLst>
            </c:dLbl>
            <c:dLbl>
              <c:idx val="2"/>
              <c:tx>
                <c:rich>
                  <a:bodyPr/>
                  <a:lstStyle/>
                  <a:p>
                    <a:fld id="{201E0453-8EAA-4081-B2C4-82004A7056AA}"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829-A549-ADF1-FADD2255B38C}"/>
                </c:ext>
              </c:extLst>
            </c:dLbl>
            <c:dLbl>
              <c:idx val="3"/>
              <c:tx>
                <c:rich>
                  <a:bodyPr/>
                  <a:lstStyle/>
                  <a:p>
                    <a:fld id="{66CCEB97-2F9F-4AAF-8239-E2FDD3C4FF1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829-A549-ADF1-FADD2255B38C}"/>
                </c:ext>
              </c:extLst>
            </c:dLbl>
            <c:dLbl>
              <c:idx val="4"/>
              <c:tx>
                <c:rich>
                  <a:bodyPr/>
                  <a:lstStyle/>
                  <a:p>
                    <a:fld id="{E06DD402-3EB7-4507-8822-80A3AA5AB255}"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829-A549-ADF1-FADD2255B38C}"/>
                </c:ext>
              </c:extLst>
            </c:dLbl>
            <c:dLbl>
              <c:idx val="5"/>
              <c:tx>
                <c:rich>
                  <a:bodyPr/>
                  <a:lstStyle/>
                  <a:p>
                    <a:fld id="{F051B4D7-445A-43ED-80FA-0A24E5E67F10}"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829-A549-ADF1-FADD2255B38C}"/>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'Sustainability Ratings'!$AQ$80:$AQ$85</c:f>
              <c:numCache>
                <c:formatCode>General</c:formatCode>
                <c:ptCount val="6"/>
                <c:pt idx="0">
                  <c:v>2017</c:v>
                </c:pt>
                <c:pt idx="1">
                  <c:v>2018</c:v>
                </c:pt>
                <c:pt idx="2">
                  <c:v>2019</c:v>
                </c:pt>
                <c:pt idx="3">
                  <c:v>2020</c:v>
                </c:pt>
                <c:pt idx="4">
                  <c:v>2021</c:v>
                </c:pt>
                <c:pt idx="5">
                  <c:v>2022</c:v>
                </c:pt>
              </c:numCache>
            </c:numRef>
          </c:cat>
          <c:val>
            <c:numRef>
              <c:f>'Sustainability Ratings'!$AR$80:$AR$85</c:f>
              <c:numCache>
                <c:formatCode>General</c:formatCode>
                <c:ptCount val="6"/>
                <c:pt idx="0">
                  <c:v>2</c:v>
                </c:pt>
                <c:pt idx="1">
                  <c:v>3</c:v>
                </c:pt>
                <c:pt idx="2">
                  <c:v>3</c:v>
                </c:pt>
                <c:pt idx="3">
                  <c:v>4</c:v>
                </c:pt>
                <c:pt idx="4">
                  <c:v>5</c:v>
                </c:pt>
                <c:pt idx="5">
                  <c:v>5</c:v>
                </c:pt>
              </c:numCache>
            </c:numRef>
          </c:val>
          <c:smooth val="0"/>
          <c:extLst>
            <c:ext xmlns:c15="http://schemas.microsoft.com/office/drawing/2012/chart" uri="{02D57815-91ED-43cb-92C2-25804820EDAC}">
              <c15:datalabelsRange>
                <c15:f>{"B","BB","BB","BBB","A","A"}</c15:f>
                <c15:dlblRangeCache>
                  <c:ptCount val="6"/>
                  <c:pt idx="0">
                    <c:v>B</c:v>
                  </c:pt>
                  <c:pt idx="1">
                    <c:v>BB</c:v>
                  </c:pt>
                  <c:pt idx="2">
                    <c:v>BB</c:v>
                  </c:pt>
                  <c:pt idx="3">
                    <c:v>BBB</c:v>
                  </c:pt>
                  <c:pt idx="4">
                    <c:v>A</c:v>
                  </c:pt>
                  <c:pt idx="5">
                    <c:v>A</c:v>
                  </c:pt>
                </c15:dlblRangeCache>
              </c15:datalabelsRange>
            </c:ext>
            <c:ext xmlns:c16="http://schemas.microsoft.com/office/drawing/2014/chart" uri="{C3380CC4-5D6E-409C-BE32-E72D297353CC}">
              <c16:uniqueId val="{00000006-6829-A549-ADF1-FADD2255B38C}"/>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7"/>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GRESB </a:t>
            </a:r>
            <a:r>
              <a:rPr lang="en-US" sz="1400">
                <a:solidFill>
                  <a:schemeClr val="tx2"/>
                </a:solidFill>
              </a:rPr>
              <a:t>Infrastructure </a:t>
            </a:r>
            <a:r>
              <a:rPr lang="en-US" sz="1400" baseline="0">
                <a:solidFill>
                  <a:schemeClr val="tx2"/>
                </a:solidFill>
              </a:rPr>
              <a:t>Public Disclosure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manualLayout>
          <c:layoutTarget val="inner"/>
          <c:xMode val="edge"/>
          <c:yMode val="edge"/>
          <c:x val="0.12479887489633829"/>
          <c:y val="0.23591059426820202"/>
          <c:w val="0.76933793292125141"/>
          <c:h val="0.67642915661553871"/>
        </c:manualLayout>
      </c:layout>
      <c:lineChart>
        <c:grouping val="standard"/>
        <c:varyColors val="0"/>
        <c:ser>
          <c:idx val="0"/>
          <c:order val="0"/>
          <c:spPr>
            <a:ln w="31750" cap="rnd">
              <a:solidFill>
                <a:srgbClr val="659039"/>
              </a:solidFill>
              <a:round/>
            </a:ln>
            <a:effectLst/>
          </c:spPr>
          <c:marker>
            <c:symbol val="circle"/>
            <c:size val="17"/>
            <c:spPr>
              <a:solidFill>
                <a:srgbClr val="659039"/>
              </a:solidFill>
              <a:ln>
                <a:noFill/>
              </a:ln>
              <a:effectLst/>
            </c:spPr>
          </c:marker>
          <c:dLbls>
            <c:dLbl>
              <c:idx val="0"/>
              <c:tx>
                <c:rich>
                  <a:bodyPr/>
                  <a:lstStyle/>
                  <a:p>
                    <a:fld id="{BCD038B7-361F-465D-BE66-8882483A1838}" type="CELLRANGE">
                      <a:rPr lang="en-U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8EC-944E-B5C4-D3E41D58F00E}"/>
                </c:ext>
              </c:extLst>
            </c:dLbl>
            <c:dLbl>
              <c:idx val="1"/>
              <c:tx>
                <c:rich>
                  <a:bodyPr/>
                  <a:lstStyle/>
                  <a:p>
                    <a:fld id="{3EA776CA-5F2E-4CFB-AEE7-71AA4DC6D19E}"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8EC-944E-B5C4-D3E41D58F00E}"/>
                </c:ext>
              </c:extLst>
            </c:dLbl>
            <c:dLbl>
              <c:idx val="2"/>
              <c:tx>
                <c:rich>
                  <a:bodyPr/>
                  <a:lstStyle/>
                  <a:p>
                    <a:fld id="{811DB86D-C95D-46DA-85E1-337B292B2D38}"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8EC-944E-B5C4-D3E41D58F00E}"/>
                </c:ext>
              </c:extLst>
            </c:dLbl>
            <c:dLbl>
              <c:idx val="3"/>
              <c:tx>
                <c:rich>
                  <a:bodyPr/>
                  <a:lstStyle/>
                  <a:p>
                    <a:fld id="{6DD31841-78EA-4EE3-9706-11D591901512}"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8EC-944E-B5C4-D3E41D58F00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'Sustainability Ratings'!$AQ$99:$AQ$102</c:f>
              <c:numCache>
                <c:formatCode>General</c:formatCode>
                <c:ptCount val="4"/>
                <c:pt idx="0">
                  <c:v>2019</c:v>
                </c:pt>
                <c:pt idx="1">
                  <c:v>2020</c:v>
                </c:pt>
                <c:pt idx="2">
                  <c:v>2021</c:v>
                </c:pt>
                <c:pt idx="3">
                  <c:v>2022</c:v>
                </c:pt>
              </c:numCache>
            </c:numRef>
          </c:cat>
          <c:val>
            <c:numRef>
              <c:f>'Sustainability Ratings'!$AR$99:$AR$102</c:f>
              <c:numCache>
                <c:formatCode>General</c:formatCode>
                <c:ptCount val="4"/>
                <c:pt idx="0">
                  <c:v>4</c:v>
                </c:pt>
                <c:pt idx="1">
                  <c:v>4</c:v>
                </c:pt>
                <c:pt idx="2">
                  <c:v>5</c:v>
                </c:pt>
                <c:pt idx="3">
                  <c:v>5</c:v>
                </c:pt>
              </c:numCache>
            </c:numRef>
          </c:val>
          <c:smooth val="0"/>
          <c:extLst>
            <c:ext xmlns:c15="http://schemas.microsoft.com/office/drawing/2012/chart" uri="{02D57815-91ED-43cb-92C2-25804820EDAC}">
              <c15:datalabelsRange>
                <c15:f>{"B","B","A","A"}</c15:f>
                <c15:dlblRangeCache>
                  <c:ptCount val="4"/>
                  <c:pt idx="0">
                    <c:v>B</c:v>
                  </c:pt>
                  <c:pt idx="1">
                    <c:v>B</c:v>
                  </c:pt>
                  <c:pt idx="2">
                    <c:v>A</c:v>
                  </c:pt>
                  <c:pt idx="3">
                    <c:v>A</c:v>
                  </c:pt>
                </c15:dlblRangeCache>
              </c15:datalabelsRange>
            </c:ext>
            <c:ext xmlns:c16="http://schemas.microsoft.com/office/drawing/2014/chart" uri="{C3380CC4-5D6E-409C-BE32-E72D297353CC}">
              <c16:uniqueId val="{00000005-A8EC-944E-B5C4-D3E41D58F00E}"/>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5"/>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800" b="1" i="0" u="none" strike="noStrike" kern="1200" baseline="0">
                <a:solidFill>
                  <a:schemeClr val="tx2"/>
                </a:solidFill>
                <a:latin typeface="+mn-lt"/>
                <a:ea typeface="+mn-ea"/>
                <a:cs typeface="+mn-cs"/>
              </a:defRPr>
            </a:pPr>
            <a:r>
              <a:rPr lang="en-US" sz="1800" b="1" i="0" u="none" strike="noStrike" kern="1200" baseline="0">
                <a:solidFill>
                  <a:schemeClr val="tx2"/>
                </a:solidFill>
                <a:latin typeface="+mn-lt"/>
                <a:ea typeface="+mn-ea"/>
                <a:cs typeface="+mn-cs"/>
              </a:rPr>
              <a:t>Bloomberg Gender-Equality Index</a:t>
            </a:r>
          </a:p>
        </c:rich>
      </c:tx>
      <c:overlay val="0"/>
      <c:spPr>
        <a:noFill/>
        <a:ln>
          <a:noFill/>
        </a:ln>
        <a:effectLst/>
      </c:spPr>
      <c:txPr>
        <a:bodyPr rot="0" spcFirstLastPara="1" vertOverflow="ellipsis" vert="horz" wrap="square" anchor="ctr" anchorCtr="1"/>
        <a:lstStyle/>
        <a:p>
          <a:pPr algn="ctr" rtl="0">
            <a:defRPr lang="en-US" sz="1800" b="1" i="0" u="none" strike="noStrike" kern="1200" baseline="0">
              <a:solidFill>
                <a:schemeClr val="tx2"/>
              </a:solidFill>
              <a:latin typeface="+mn-lt"/>
              <a:ea typeface="+mn-ea"/>
              <a:cs typeface="+mn-cs"/>
            </a:defRPr>
          </a:pPr>
          <a:endParaRPr lang="es-ES"/>
        </a:p>
      </c:txPr>
    </c:title>
    <c:autoTitleDeleted val="0"/>
    <c:plotArea>
      <c:layout>
        <c:manualLayout>
          <c:layoutTarget val="inner"/>
          <c:xMode val="edge"/>
          <c:yMode val="edge"/>
          <c:x val="8.210777807273692E-2"/>
          <c:y val="0.20919531208611383"/>
          <c:w val="0.89134589859304492"/>
          <c:h val="0.676177227161332"/>
        </c:manualLayout>
      </c:layout>
      <c:lineChart>
        <c:grouping val="standard"/>
        <c:varyColors val="0"/>
        <c:ser>
          <c:idx val="0"/>
          <c:order val="0"/>
          <c:spPr>
            <a:ln w="31750" cap="rnd">
              <a:solidFill>
                <a:schemeClr val="accent1"/>
              </a:solidFill>
              <a:round/>
            </a:ln>
            <a:effectLst/>
          </c:spPr>
          <c:marker>
            <c:symbol val="circle"/>
            <c:size val="17"/>
            <c:spPr>
              <a:solidFill>
                <a:schemeClr val="accent1"/>
              </a:solidFill>
              <a:ln>
                <a:noFill/>
              </a:ln>
              <a:effectLst/>
            </c:spPr>
          </c:marker>
          <c:dLbls>
            <c:spPr>
              <a:noFill/>
              <a:ln>
                <a:noFill/>
              </a:ln>
              <a:effectLst/>
            </c:spPr>
            <c:txPr>
              <a:bodyPr rot="0" spcFirstLastPara="1" vertOverflow="ellipsis" vert="horz" wrap="square" anchor="ctr" anchorCtr="1"/>
              <a:lstStyle/>
              <a:p>
                <a:pPr>
                  <a:defRPr sz="7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'Sustainability Ratings'!$AQ$117:$AQ$118</c:f>
              <c:numCache>
                <c:formatCode>General</c:formatCode>
                <c:ptCount val="2"/>
                <c:pt idx="0">
                  <c:v>2021</c:v>
                </c:pt>
                <c:pt idx="1">
                  <c:v>2022</c:v>
                </c:pt>
              </c:numCache>
            </c:numRef>
          </c:cat>
          <c:val>
            <c:numRef>
              <c:f>'Sustainability Ratings'!$AR$117:$AR$118</c:f>
              <c:numCache>
                <c:formatCode>General</c:formatCode>
                <c:ptCount val="2"/>
                <c:pt idx="0">
                  <c:v>73.400000000000006</c:v>
                </c:pt>
                <c:pt idx="1">
                  <c:v>77.73</c:v>
                </c:pt>
              </c:numCache>
            </c:numRef>
          </c:val>
          <c:smooth val="0"/>
          <c:extLst>
            <c:ext xmlns:c16="http://schemas.microsoft.com/office/drawing/2014/chart" uri="{C3380CC4-5D6E-409C-BE32-E72D297353CC}">
              <c16:uniqueId val="{00000001-D210-42E6-B8C8-C04FD4CBCBD8}"/>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100"/>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1448"/>
        <c:crosses val="autoZero"/>
        <c:crossBetween val="between"/>
        <c:majorUnit val="20"/>
        <c:minorUnit val="1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Roboto" panose="02000000000000000000" pitchFamily="2" charset="0"/>
          <a:ea typeface="Roboto" panose="02000000000000000000" pitchFamily="2" charset="0"/>
          <a:cs typeface="Roboto" panose="02000000000000000000" pitchFamily="2" charset="0"/>
        </a:defRPr>
      </a:pPr>
      <a:endParaRPr lang="es-E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Vigeo Eiris</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lineChart>
        <c:grouping val="standard"/>
        <c:varyColors val="0"/>
        <c:ser>
          <c:idx val="1"/>
          <c:order val="0"/>
          <c:spPr>
            <a:ln w="31750" cap="rnd">
              <a:solidFill>
                <a:srgbClr val="7490A6"/>
              </a:solidFill>
              <a:round/>
            </a:ln>
            <a:effectLst/>
          </c:spPr>
          <c:marker>
            <c:symbol val="circle"/>
            <c:size val="17"/>
            <c:spPr>
              <a:solidFill>
                <a:srgbClr val="7490A6"/>
              </a:solidFill>
              <a:ln>
                <a:noFill/>
              </a:ln>
              <a:effectLst/>
            </c:spPr>
          </c:marker>
          <c:dPt>
            <c:idx val="1"/>
            <c:marker>
              <c:symbol val="circle"/>
              <c:size val="17"/>
              <c:spPr>
                <a:solidFill>
                  <a:srgbClr val="7490A6"/>
                </a:solidFill>
                <a:ln>
                  <a:noFill/>
                </a:ln>
                <a:effectLst/>
              </c:spPr>
            </c:marker>
            <c:bubble3D val="0"/>
            <c:spPr>
              <a:ln w="31750" cap="rnd">
                <a:solidFill>
                  <a:srgbClr val="7490A6"/>
                </a:solidFill>
                <a:round/>
              </a:ln>
              <a:effectLst/>
            </c:spPr>
            <c:extLst>
              <c:ext xmlns:c16="http://schemas.microsoft.com/office/drawing/2014/chart" uri="{C3380CC4-5D6E-409C-BE32-E72D297353CC}">
                <c16:uniqueId val="{00000001-F32D-5A48-9E1B-398B22EFA31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'Sustainability Ratings'!$AQ$134:$AQ$138</c:f>
              <c:numCache>
                <c:formatCode>General</c:formatCode>
                <c:ptCount val="5"/>
                <c:pt idx="0">
                  <c:v>2018</c:v>
                </c:pt>
                <c:pt idx="1">
                  <c:v>2019</c:v>
                </c:pt>
                <c:pt idx="2">
                  <c:v>2020</c:v>
                </c:pt>
                <c:pt idx="3">
                  <c:v>2021</c:v>
                </c:pt>
                <c:pt idx="4">
                  <c:v>2022</c:v>
                </c:pt>
              </c:numCache>
            </c:numRef>
          </c:cat>
          <c:val>
            <c:numRef>
              <c:f>'Sustainability Ratings'!$AR$134:$AR$138</c:f>
              <c:numCache>
                <c:formatCode>General</c:formatCode>
                <c:ptCount val="5"/>
                <c:pt idx="0">
                  <c:v>41</c:v>
                </c:pt>
                <c:pt idx="1">
                  <c:v>44</c:v>
                </c:pt>
                <c:pt idx="2">
                  <c:v>45</c:v>
                </c:pt>
                <c:pt idx="3">
                  <c:v>60</c:v>
                </c:pt>
                <c:pt idx="4">
                  <c:v>60</c:v>
                </c:pt>
              </c:numCache>
            </c:numRef>
          </c:val>
          <c:smooth val="0"/>
          <c:extLst>
            <c:ext xmlns:c16="http://schemas.microsoft.com/office/drawing/2014/chart" uri="{C3380CC4-5D6E-409C-BE32-E72D297353CC}">
              <c16:uniqueId val="{00000002-F32D-5A48-9E1B-398B22EFA31F}"/>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10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100"/>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1448"/>
        <c:crosses val="autoZero"/>
        <c:crossBetween val="between"/>
        <c:majorUnit val="20"/>
        <c:minorUnit val="1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Standard Ethics</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manualLayout>
          <c:layoutTarget val="inner"/>
          <c:xMode val="edge"/>
          <c:yMode val="edge"/>
          <c:x val="0.11122667077038823"/>
          <c:y val="0.23591059426820202"/>
          <c:w val="0.8589144801525217"/>
          <c:h val="0.65234437819550017"/>
        </c:manualLayout>
      </c:layout>
      <c:lineChart>
        <c:grouping val="standard"/>
        <c:varyColors val="0"/>
        <c:ser>
          <c:idx val="0"/>
          <c:order val="0"/>
          <c:spPr>
            <a:ln w="31750" cap="rnd">
              <a:solidFill>
                <a:srgbClr val="0070C0"/>
              </a:solidFill>
              <a:round/>
            </a:ln>
            <a:effectLst/>
          </c:spPr>
          <c:marker>
            <c:symbol val="circle"/>
            <c:size val="17"/>
            <c:spPr>
              <a:solidFill>
                <a:srgbClr val="0070C0"/>
              </a:solidFill>
              <a:ln>
                <a:noFill/>
              </a:ln>
              <a:effectLst/>
            </c:spPr>
          </c:marker>
          <c:dLbls>
            <c:dLbl>
              <c:idx val="0"/>
              <c:tx>
                <c:rich>
                  <a:bodyPr/>
                  <a:lstStyle/>
                  <a:p>
                    <a:fld id="{60C39E08-6548-46C4-A155-380B2BB8C70D}" type="CELLRANGE">
                      <a:rPr lang="en-U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11B-A24B-A831-9ABB32E021B5}"/>
                </c:ext>
              </c:extLst>
            </c:dLbl>
            <c:dLbl>
              <c:idx val="1"/>
              <c:tx>
                <c:rich>
                  <a:bodyPr/>
                  <a:lstStyle/>
                  <a:p>
                    <a:fld id="{D0C08671-B83B-46E3-ADD6-331EA9B83518}"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11B-A24B-A831-9ABB32E021B5}"/>
                </c:ext>
              </c:extLst>
            </c:dLbl>
            <c:dLbl>
              <c:idx val="2"/>
              <c:tx>
                <c:rich>
                  <a:bodyPr/>
                  <a:lstStyle/>
                  <a:p>
                    <a:fld id="{FC4A0B1A-251B-4496-A698-FFBC7D714050}"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11B-A24B-A831-9ABB32E021B5}"/>
                </c:ext>
              </c:extLst>
            </c:dLbl>
            <c:dLbl>
              <c:idx val="3"/>
              <c:tx>
                <c:rich>
                  <a:bodyPr/>
                  <a:lstStyle/>
                  <a:p>
                    <a:fld id="{FCEC9147-01DB-4E74-ACD4-31AD1FB0B66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11B-A24B-A831-9ABB32E021B5}"/>
                </c:ext>
              </c:extLst>
            </c:dLbl>
            <c:dLbl>
              <c:idx val="4"/>
              <c:tx>
                <c:rich>
                  <a:bodyPr/>
                  <a:lstStyle/>
                  <a:p>
                    <a:fld id="{CA93EB3C-17A9-4940-A51E-271639F1801E}"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11B-A24B-A831-9ABB32E021B5}"/>
                </c:ext>
              </c:extLst>
            </c:dLbl>
            <c:dLbl>
              <c:idx val="5"/>
              <c:tx>
                <c:rich>
                  <a:bodyPr/>
                  <a:lstStyle/>
                  <a:p>
                    <a:fld id="{F7E2ED25-4FA5-4AC3-A1C7-8018025AFA4C}"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11B-A24B-A831-9ABB32E021B5}"/>
                </c:ext>
              </c:extLst>
            </c:dLbl>
            <c:dLbl>
              <c:idx val="6"/>
              <c:tx>
                <c:rich>
                  <a:bodyPr/>
                  <a:lstStyle/>
                  <a:p>
                    <a:fld id="{BC2E214C-501D-495B-8DE8-68AB0521E8C1}"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11B-A24B-A831-9ABB32E021B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'Sustainability Ratings'!$AQ$151:$AQ$157</c:f>
              <c:numCache>
                <c:formatCode>General</c:formatCode>
                <c:ptCount val="7"/>
                <c:pt idx="0">
                  <c:v>2017</c:v>
                </c:pt>
                <c:pt idx="1">
                  <c:v>2018</c:v>
                </c:pt>
                <c:pt idx="2">
                  <c:v>2019</c:v>
                </c:pt>
                <c:pt idx="3">
                  <c:v>2020</c:v>
                </c:pt>
                <c:pt idx="4">
                  <c:v>2021</c:v>
                </c:pt>
                <c:pt idx="5">
                  <c:v>2022</c:v>
                </c:pt>
                <c:pt idx="6">
                  <c:v>2023</c:v>
                </c:pt>
              </c:numCache>
            </c:numRef>
          </c:cat>
          <c:val>
            <c:numRef>
              <c:f>'Sustainability Ratings'!$AS$151:$AS$157</c:f>
              <c:numCache>
                <c:formatCode>General</c:formatCode>
                <c:ptCount val="7"/>
                <c:pt idx="0">
                  <c:v>5</c:v>
                </c:pt>
                <c:pt idx="1">
                  <c:v>5</c:v>
                </c:pt>
                <c:pt idx="2">
                  <c:v>5</c:v>
                </c:pt>
                <c:pt idx="3">
                  <c:v>5</c:v>
                </c:pt>
                <c:pt idx="4">
                  <c:v>5</c:v>
                </c:pt>
                <c:pt idx="5">
                  <c:v>5</c:v>
                </c:pt>
                <c:pt idx="6">
                  <c:v>6</c:v>
                </c:pt>
              </c:numCache>
            </c:numRef>
          </c:val>
          <c:smooth val="0"/>
          <c:extLst>
            <c:ext xmlns:c15="http://schemas.microsoft.com/office/drawing/2012/chart" uri="{02D57815-91ED-43cb-92C2-25804820EDAC}">
              <c15:datalabelsRange>
                <c15:f>{"EE-","EE-","EE-","EE-","EE-","EE-","EE"}</c15:f>
                <c15:dlblRangeCache>
                  <c:ptCount val="7"/>
                  <c:pt idx="0">
                    <c:v>EE-</c:v>
                  </c:pt>
                  <c:pt idx="1">
                    <c:v>EE-</c:v>
                  </c:pt>
                  <c:pt idx="2">
                    <c:v>EE-</c:v>
                  </c:pt>
                  <c:pt idx="3">
                    <c:v>EE-</c:v>
                  </c:pt>
                  <c:pt idx="4">
                    <c:v>EE-</c:v>
                  </c:pt>
                  <c:pt idx="5">
                    <c:v>EE-</c:v>
                  </c:pt>
                  <c:pt idx="6">
                    <c:v>EE</c:v>
                  </c:pt>
                </c15:dlblRangeCache>
              </c15:datalabelsRange>
            </c:ext>
            <c:ext xmlns:c16="http://schemas.microsoft.com/office/drawing/2014/chart" uri="{C3380CC4-5D6E-409C-BE32-E72D297353CC}">
              <c16:uniqueId val="{00000007-711B-A24B-A831-9ABB32E021B5}"/>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1" i="0" u="none" strike="noStrike" kern="1200" cap="all"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a:p>
        </c:txPr>
        <c:crossAx val="991493416"/>
        <c:crosses val="autoZero"/>
        <c:auto val="1"/>
        <c:lblAlgn val="ctr"/>
        <c:lblOffset val="100"/>
        <c:noMultiLvlLbl val="0"/>
      </c:catAx>
      <c:valAx>
        <c:axId val="991493416"/>
        <c:scaling>
          <c:orientation val="minMax"/>
          <c:max val="9"/>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userShapes r:id="rId3"/>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title pos="t" align="ctr" overlay="0">
      <cx:tx>
        <cx:rich>
          <a:bodyPr spcFirstLastPara="1" vertOverflow="ellipsis" horzOverflow="overflow" wrap="square" lIns="0" tIns="0" rIns="0" bIns="0" anchor="ctr" anchorCtr="1"/>
          <a:lstStyle/>
          <a:p>
            <a:pPr rtl="0">
              <a:defRPr b="1">
                <a:solidFill>
                  <a:schemeClr val="accent2"/>
                </a:solidFill>
                <a:latin typeface="Roboto Condensed" panose="02000000000000000000" pitchFamily="2" charset="0"/>
                <a:ea typeface="Roboto Condensed" panose="02000000000000000000" pitchFamily="2" charset="0"/>
                <a:cs typeface="Roboto Condensed" panose="02000000000000000000" pitchFamily="2" charset="0"/>
              </a:defRPr>
            </a:pPr>
            <a:r>
              <a:rPr lang="es-ES" sz="1400" b="1" i="0" baseline="0">
                <a:solidFill>
                  <a:schemeClr val="accent2"/>
                </a:solidFill>
                <a:effectLst/>
                <a:latin typeface="Roboto Condensed" panose="02000000000000000000" pitchFamily="2" charset="0"/>
                <a:ea typeface="Roboto Condensed" panose="02000000000000000000" pitchFamily="2" charset="0"/>
              </a:rPr>
              <a:t>GHG Emissions by country in 2022 (tCO</a:t>
            </a:r>
            <a:r>
              <a:rPr lang="es-ES" sz="1400" b="1" i="0" baseline="-25000">
                <a:solidFill>
                  <a:schemeClr val="accent2"/>
                </a:solidFill>
                <a:effectLst/>
                <a:latin typeface="Roboto Condensed" panose="02000000000000000000" pitchFamily="2" charset="0"/>
                <a:ea typeface="Roboto Condensed" panose="02000000000000000000" pitchFamily="2" charset="0"/>
              </a:rPr>
              <a:t>2</a:t>
            </a:r>
            <a:r>
              <a:rPr lang="es-ES" sz="1400" b="1" i="0" baseline="0">
                <a:solidFill>
                  <a:schemeClr val="accent2"/>
                </a:solidFill>
                <a:effectLst/>
                <a:latin typeface="Roboto Condensed" panose="02000000000000000000" pitchFamily="2" charset="0"/>
                <a:ea typeface="Roboto Condensed" panose="02000000000000000000" pitchFamily="2" charset="0"/>
              </a:rPr>
              <a:t>e)</a:t>
            </a:r>
            <a:endParaRPr lang="es-ES" sz="1400" b="1">
              <a:solidFill>
                <a:schemeClr val="accent2"/>
              </a:solidFill>
              <a:effectLst/>
              <a:latin typeface="Roboto Condensed" panose="02000000000000000000" pitchFamily="2" charset="0"/>
              <a:ea typeface="Roboto Condensed" panose="02000000000000000000" pitchFamily="2" charset="0"/>
            </a:endParaRPr>
          </a:p>
        </cx:rich>
      </cx:tx>
    </cx:title>
    <cx:plotArea>
      <cx:plotAreaRegion>
        <cx:series layoutId="treemap" uniqueId="{761F3C4A-90EA-AE45-8100-5A0131F4054B}">
          <cx:dataPt idx="0">
            <cx:spPr>
              <a:solidFill>
                <a:srgbClr val="FF940F">
                  <a:lumMod val="75000"/>
                </a:srgbClr>
              </a:solidFill>
            </cx:spPr>
          </cx:dataPt>
          <cx:dataPt idx="1"/>
          <cx:dataPt idx="2">
            <cx:spPr>
              <a:solidFill>
                <a:srgbClr val="FF940F"/>
              </a:solidFill>
            </cx:spPr>
          </cx:dataPt>
          <cx:dataPt idx="5">
            <cx:spPr>
              <a:solidFill>
                <a:srgbClr val="425563"/>
              </a:solidFill>
            </cx:spPr>
          </cx:dataPt>
          <cx:dataPt idx="11">
            <cx:spPr>
              <a:solidFill>
                <a:srgbClr val="64A70B"/>
              </a:solidFill>
            </cx:spPr>
          </cx:dataPt>
          <cx:dataLabels pos="inEnd">
            <cx:txPr>
              <a:bodyPr spcFirstLastPara="1" vertOverflow="ellipsis" horzOverflow="overflow" wrap="square" lIns="0" tIns="0" rIns="0" bIns="0" anchor="ctr" anchorCtr="1"/>
              <a:lstStyle/>
              <a:p>
                <a:pPr algn="ctr" rtl="0">
                  <a:defRPr sz="1000" b="1">
                    <a:latin typeface="roboto" panose="02000000000000000000" pitchFamily="2" charset="0"/>
                    <a:ea typeface="roboto" panose="02000000000000000000" pitchFamily="2" charset="0"/>
                    <a:cs typeface="roboto" panose="02000000000000000000" pitchFamily="2" charset="0"/>
                  </a:defRPr>
                </a:pPr>
                <a:endParaRPr lang="es-ES" sz="1000" b="1" i="0" u="none" strike="noStrike" baseline="0">
                  <a:solidFill>
                    <a:sysClr val="window" lastClr="FFFFFF"/>
                  </a:solidFill>
                  <a:latin typeface="roboto" panose="02000000000000000000" pitchFamily="2" charset="0"/>
                  <a:ea typeface="roboto" panose="02000000000000000000" pitchFamily="2" charset="0"/>
                  <a:cs typeface="roboto" panose="02000000000000000000" pitchFamily="2" charset="0"/>
                </a:endParaRPr>
              </a:p>
            </cx:txPr>
            <cx:visibility seriesName="0" categoryName="1" value="0"/>
            <cx:dataLabelHidden idx="3"/>
            <cx:dataLabelHidden idx="6"/>
            <cx:dataLabelHidden idx="9"/>
          </cx:dataLabels>
          <cx:dataId val="0"/>
          <cx:layoutPr>
            <cx:parentLabelLayout val="overlapping"/>
          </cx:layoutPr>
        </cx:series>
      </cx:plotAreaRegion>
    </cx:plotArea>
    <cx:legend pos="r" align="ctr" overlay="0">
      <cx:txPr>
        <a:bodyPr spcFirstLastPara="1" vertOverflow="ellipsis" horzOverflow="overflow" wrap="square" lIns="0" tIns="0" rIns="0" bIns="0" anchor="ctr" anchorCtr="1"/>
        <a:lstStyle/>
        <a:p>
          <a:pPr algn="ctr" rtl="0">
            <a:defRPr sz="1050">
              <a:solidFill>
                <a:schemeClr val="bg2">
                  <a:lumMod val="50000"/>
                </a:schemeClr>
              </a:solidFill>
              <a:latin typeface="Roboto" panose="02000000000000000000" pitchFamily="2" charset="0"/>
              <a:ea typeface="Roboto" panose="02000000000000000000" pitchFamily="2" charset="0"/>
              <a:cs typeface="Roboto" panose="02000000000000000000" pitchFamily="2" charset="0"/>
            </a:defRPr>
          </a:pPr>
          <a:endParaRPr lang="es-ES" sz="1050" b="0" i="0" u="none" strike="noStrike" baseline="0">
            <a:solidFill>
              <a:schemeClr val="bg2">
                <a:lumMod val="50000"/>
              </a:schemeClr>
            </a:solidFill>
            <a:latin typeface="Roboto" panose="02000000000000000000" pitchFamily="2" charset="0"/>
            <a:ea typeface="Roboto" panose="02000000000000000000" pitchFamily="2" charset="0"/>
            <a:cs typeface="Roboto" panose="02000000000000000000" pitchFamily="2" charset="0"/>
          </a:endParaRPr>
        </a:p>
      </cx:txPr>
    </cx:legend>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tx>
        <cx:rich>
          <a:bodyPr rot="0" spcFirstLastPara="1" vertOverflow="ellipsis" vert="horz" wrap="square" lIns="38100" tIns="19050" rIns="38100" bIns="19050" anchor="ctr" anchorCtr="1" compatLnSpc="0"/>
          <a:lstStyle/>
          <a:p>
            <a:pPr algn="ctr" rtl="0">
              <a:defRPr sz="1400" b="0" i="0" u="none" strike="noStrike" kern="1200" spc="0" baseline="0">
                <a:solidFill>
                  <a:srgbClr val="334350">
                    <a:lumMod val="65000"/>
                    <a:lumOff val="35000"/>
                  </a:srgbClr>
                </a:solidFill>
                <a:latin typeface="+mn-lt"/>
                <a:ea typeface="+mn-ea"/>
                <a:cs typeface="+mn-cs"/>
              </a:defRPr>
            </a:pPr>
            <a:r>
              <a:rPr lang="es-ES_tradnl" sz="1400" b="1" i="0" u="none" strike="noStrike" kern="1200" spc="0" baseline="0" noProof="0" dirty="0">
                <a:solidFill>
                  <a:srgbClr val="118897"/>
                </a:solidFill>
                <a:latin typeface="Roboto Condensed" panose="02000000000000000000" pitchFamily="2" charset="0"/>
                <a:ea typeface="Roboto Condensed" panose="02000000000000000000" pitchFamily="2" charset="0"/>
                <a:cs typeface="+mn-cs"/>
              </a:rPr>
              <a:t>Socio-</a:t>
            </a:r>
            <a:r>
              <a:rPr lang="es-ES_tradnl" sz="1400" b="1" i="0" u="none" strike="noStrike" kern="1200" spc="0" baseline="0" noProof="0" dirty="0" err="1">
                <a:solidFill>
                  <a:srgbClr val="118897"/>
                </a:solidFill>
                <a:latin typeface="Roboto Condensed" panose="02000000000000000000" pitchFamily="2" charset="0"/>
                <a:ea typeface="Roboto Condensed" panose="02000000000000000000" pitchFamily="2" charset="0"/>
                <a:cs typeface="+mn-cs"/>
              </a:rPr>
              <a:t>economic</a:t>
            </a:r>
            <a:r>
              <a:rPr kumimoji="0" lang="es-ES_tradnl" sz="1400" b="0" i="0" u="none" strike="noStrike" kern="1200" cap="none" spc="0" normalizeH="0" baseline="0" noProof="0" dirty="0">
                <a:ln>
                  <a:noFill/>
                </a:ln>
                <a:solidFill>
                  <a:srgbClr val="334350">
                    <a:lumMod val="65000"/>
                    <a:lumOff val="35000"/>
                  </a:srgbClr>
                </a:solidFill>
                <a:effectLst/>
                <a:uLnTx/>
                <a:uFillTx/>
                <a:latin typeface="Calibri" panose="020F0502020204030204"/>
              </a:rPr>
              <a:t> </a:t>
            </a:r>
            <a:r>
              <a:rPr lang="es-ES_tradnl" sz="1400" b="1" i="0" u="none" strike="noStrike" kern="1200" spc="0" baseline="0" noProof="0">
                <a:solidFill>
                  <a:srgbClr val="118897"/>
                </a:solidFill>
                <a:latin typeface="Roboto Condensed" panose="02000000000000000000" pitchFamily="2" charset="0"/>
                <a:ea typeface="Roboto Condensed" panose="02000000000000000000" pitchFamily="2" charset="0"/>
                <a:cs typeface="+mn-cs"/>
              </a:rPr>
              <a:t>impact</a:t>
            </a:r>
          </a:p>
          <a:p>
            <a:pPr algn="ctr" rtl="0">
              <a:defRPr sz="1400" b="0" i="0" u="none" strike="noStrike" kern="1200" spc="0" baseline="0">
                <a:solidFill>
                  <a:srgbClr val="334350">
                    <a:lumMod val="65000"/>
                    <a:lumOff val="35000"/>
                  </a:srgbClr>
                </a:solidFill>
                <a:latin typeface="+mn-lt"/>
                <a:ea typeface="+mn-ea"/>
                <a:cs typeface="+mn-cs"/>
              </a:defRPr>
            </a:pPr>
            <a:r>
              <a:rPr lang="es-ES_tradnl" sz="1400" b="1" i="0" u="none" strike="noStrike" kern="1200" spc="0" baseline="0" noProof="0">
                <a:solidFill>
                  <a:srgbClr val="118897"/>
                </a:solidFill>
                <a:latin typeface="Roboto Condensed" panose="02000000000000000000" pitchFamily="2" charset="0"/>
                <a:ea typeface="Roboto Condensed" panose="02000000000000000000" pitchFamily="2" charset="0"/>
                <a:cs typeface="+mn-cs"/>
              </a:rPr>
              <a:t>Contribution to GDP (€Mn)</a:t>
            </a:r>
          </a:p>
        </cx:rich>
      </cx:tx>
    </cx:title>
    <cx:plotArea>
      <cx:plotAreaRegion>
        <cx:series layoutId="waterfall" uniqueId="{6795CB62-0624-414F-82F9-74D2CEBF70A5}">
          <cx:dataPt idx="0"/>
          <cx:dataPt idx="1">
            <cx:spPr>
              <a:solidFill>
                <a:srgbClr val="019AAC"/>
              </a:solidFill>
            </cx:spPr>
          </cx:dataPt>
          <cx:dataPt idx="2">
            <cx:spPr>
              <a:solidFill>
                <a:srgbClr val="84C0CB"/>
              </a:solidFill>
            </cx:spPr>
          </cx:dataPt>
          <cx:dataPt idx="3"/>
          <cx:dataLabels>
            <cx:txPr>
              <a:bodyPr spcFirstLastPara="1" vertOverflow="ellipsis" horzOverflow="overflow" wrap="square" lIns="0" tIns="0" rIns="0" bIns="0" anchor="ctr" anchorCtr="1"/>
              <a:lstStyle/>
              <a:p>
                <a:pPr algn="ctr" rtl="0">
                  <a:defRPr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endParaRPr>
              </a:p>
            </cx:txPr>
          </cx:dataLabels>
          <cx:dataId val="0"/>
          <cx:layoutPr>
            <cx:subtotals>
              <cx:idx val="3"/>
            </cx:subtotals>
          </cx:layoutPr>
        </cx:series>
      </cx:plotAreaRegion>
      <cx:axis id="0">
        <cx:catScaling gapWidth="3.5"/>
        <cx:tickLabels/>
        <cx:txPr>
          <a:bodyPr spcFirstLastPara="1" vertOverflow="ellipsis" horzOverflow="overflow" wrap="square" lIns="0" tIns="0" rIns="0" bIns="0" anchor="ctr" anchorCtr="1"/>
          <a:lstStyle/>
          <a:p>
            <a:pPr algn="ctr" rtl="0">
              <a:defRPr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endParaRPr>
          </a:p>
        </cx:txPr>
      </cx:axis>
      <cx:axis id="1" hidden="1">
        <cx:valScaling/>
        <cx:tickLabels/>
      </cx:axis>
    </cx:plotArea>
  </cx:chart>
  <cx:spPr>
    <a:ln>
      <a:no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_xlchart.v1.5</cx:f>
      </cx:numDim>
    </cx:data>
  </cx:chartData>
  <cx:chart>
    <cx:title pos="t" align="ctr" overlay="0">
      <cx:tx>
        <cx:rich>
          <a:bodyPr rot="0" spcFirstLastPara="1" vertOverflow="ellipsis" vert="horz" wrap="square" lIns="38100" tIns="19050" rIns="38100" bIns="19050" anchor="ctr" anchorCtr="1" compatLnSpc="0"/>
          <a:lstStyle/>
          <a:p>
            <a:pPr algn="ctr" rtl="0">
              <a:defRPr sz="1400" b="0" i="0" u="none" strike="noStrike" kern="1200" spc="0" baseline="0">
                <a:solidFill>
                  <a:srgbClr val="334350">
                    <a:lumMod val="65000"/>
                    <a:lumOff val="35000"/>
                  </a:srgbClr>
                </a:solidFill>
                <a:latin typeface="+mn-lt"/>
                <a:ea typeface="+mn-ea"/>
                <a:cs typeface="+mn-cs"/>
              </a:defRPr>
            </a:pPr>
            <a:r>
              <a:rPr lang="es-ES_tradnl" sz="1400" b="1" i="0" u="none" strike="noStrike" kern="1200" spc="0" baseline="0" noProof="0">
                <a:solidFill>
                  <a:srgbClr val="118897"/>
                </a:solidFill>
                <a:latin typeface="Roboto Condensed" panose="02000000000000000000" pitchFamily="2" charset="0"/>
                <a:ea typeface="Roboto Condensed" panose="02000000000000000000" pitchFamily="2" charset="0"/>
                <a:cs typeface="+mn-cs"/>
              </a:rPr>
              <a:t>Socio-economic impact</a:t>
            </a:r>
          </a:p>
          <a:p>
            <a:pPr algn="ctr" rtl="0">
              <a:defRPr sz="1400" b="0" i="0" u="none" strike="noStrike" kern="1200" spc="0" baseline="0">
                <a:solidFill>
                  <a:srgbClr val="334350">
                    <a:lumMod val="65000"/>
                    <a:lumOff val="35000"/>
                  </a:srgbClr>
                </a:solidFill>
                <a:latin typeface="+mn-lt"/>
                <a:ea typeface="+mn-ea"/>
                <a:cs typeface="+mn-cs"/>
              </a:defRPr>
            </a:pPr>
            <a:r>
              <a:rPr lang="es-ES_tradnl" sz="1400" b="1" i="0" u="none" strike="noStrike" kern="1200" spc="0" baseline="0" noProof="0">
                <a:solidFill>
                  <a:srgbClr val="118897"/>
                </a:solidFill>
                <a:latin typeface="Roboto Condensed" panose="02000000000000000000" pitchFamily="2" charset="0"/>
                <a:ea typeface="Roboto Condensed" panose="02000000000000000000" pitchFamily="2" charset="0"/>
                <a:cs typeface="+mn-cs"/>
              </a:rPr>
              <a:t>Contribution to employment (jobs)</a:t>
            </a:r>
          </a:p>
        </cx:rich>
      </cx:tx>
    </cx:title>
    <cx:plotArea>
      <cx:plotAreaRegion>
        <cx:series layoutId="waterfall" uniqueId="{6C9029FF-925E-A44A-B54F-EAAC274405DD}">
          <cx:dataPt idx="0">
            <cx:spPr>
              <a:solidFill>
                <a:srgbClr val="425563"/>
              </a:solidFill>
            </cx:spPr>
          </cx:dataPt>
          <cx:dataPt idx="1">
            <cx:spPr>
              <a:solidFill>
                <a:srgbClr val="019AAC"/>
              </a:solidFill>
            </cx:spPr>
          </cx:dataPt>
          <cx:dataPt idx="2">
            <cx:spPr>
              <a:solidFill>
                <a:srgbClr val="84C0CB"/>
              </a:solidFill>
            </cx:spPr>
          </cx:dataPt>
          <cx:dataPt idx="3"/>
          <cx:dataLabels>
            <cx:txPr>
              <a:bodyPr spcFirstLastPara="1" vertOverflow="ellipsis" horzOverflow="overflow" wrap="square" lIns="0" tIns="0" rIns="0" bIns="0" anchor="ctr" anchorCtr="1"/>
              <a:lstStyle/>
              <a:p>
                <a:pPr algn="ctr" rtl="0">
                  <a:defRPr sz="1000">
                    <a:latin typeface="Roboto Condensed" panose="02000000000000000000" pitchFamily="2" charset="0"/>
                    <a:ea typeface="Roboto Condensed" panose="02000000000000000000" pitchFamily="2" charset="0"/>
                    <a:cs typeface="Roboto Condensed" panose="02000000000000000000" pitchFamily="2" charset="0"/>
                  </a:defRPr>
                </a:pPr>
                <a:endParaRPr lang="es-ES" sz="1000" b="0" i="0" u="none" strike="noStrike" kern="1200" baseline="0">
                  <a:solidFill>
                    <a:srgbClr val="334350">
                      <a:lumMod val="75000"/>
                      <a:lumOff val="25000"/>
                    </a:srgbClr>
                  </a:solidFill>
                  <a:latin typeface="Roboto Condensed" panose="02000000000000000000" pitchFamily="2" charset="0"/>
                  <a:ea typeface="Roboto Condensed" panose="02000000000000000000" pitchFamily="2" charset="0"/>
                  <a:cs typeface="Roboto Condensed" panose="02000000000000000000" pitchFamily="2" charset="0"/>
                </a:endParaRPr>
              </a:p>
            </cx:txPr>
            <cx:dataLabel idx="0">
              <cx:txPr>
                <a:bodyPr spcFirstLastPara="1" vertOverflow="ellipsis" horzOverflow="overflow" wrap="square" lIns="0" tIns="0" rIns="0" bIns="0" anchor="ctr" anchorCtr="1"/>
                <a:lstStyle/>
                <a:p>
                  <a:pPr algn="ctr" rtl="0">
                    <a:defRPr b="1">
                      <a:solidFill>
                        <a:srgbClr val="425563"/>
                      </a:solidFill>
                    </a:defRPr>
                  </a:pPr>
                  <a:r>
                    <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3,018</a:t>
                  </a:r>
                </a:p>
              </cx:txPr>
            </cx:dataLabel>
            <cx:dataLabel idx="1">
              <cx:txPr>
                <a:bodyPr spcFirstLastPara="1" vertOverflow="ellipsis" horzOverflow="overflow" wrap="square" lIns="0" tIns="0" rIns="0" bIns="0" anchor="ctr" anchorCtr="1"/>
                <a:lstStyle/>
                <a:p>
                  <a:pPr algn="ctr" rtl="0">
                    <a:defRPr sz="1000" b="1">
                      <a:solidFill>
                        <a:srgbClr val="425563"/>
                      </a:solidFill>
                    </a:defRPr>
                  </a:pPr>
                  <a:r>
                    <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51,559</a:t>
                  </a:r>
                </a:p>
              </cx:txPr>
            </cx:dataLabel>
            <cx:dataLabel idx="2">
              <cx:txPr>
                <a:bodyPr spcFirstLastPara="1" vertOverflow="ellipsis" horzOverflow="overflow" wrap="square" lIns="0" tIns="0" rIns="0" bIns="0" anchor="ctr" anchorCtr="1"/>
                <a:lstStyle/>
                <a:p>
                  <a:pPr algn="ctr" rtl="0">
                    <a:defRPr sz="1000" b="1">
                      <a:solidFill>
                        <a:srgbClr val="425563"/>
                      </a:solidFill>
                    </a:defRPr>
                  </a:pPr>
                  <a:r>
                    <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15,683</a:t>
                  </a:r>
                </a:p>
              </cx:txPr>
            </cx:dataLabel>
            <cx:dataLabel idx="3">
              <cx:txPr>
                <a:bodyPr spcFirstLastPara="1" vertOverflow="ellipsis" horzOverflow="overflow" wrap="square" lIns="0" tIns="0" rIns="0" bIns="0" anchor="ctr" anchorCtr="1"/>
                <a:lstStyle/>
                <a:p>
                  <a:pPr algn="ctr" rtl="0">
                    <a:defRPr sz="1000" b="1">
                      <a:solidFill>
                        <a:srgbClr val="425563"/>
                      </a:solidFill>
                    </a:defRPr>
                  </a:pPr>
                  <a:r>
                    <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70,260</a:t>
                  </a:r>
                </a:p>
              </cx:txPr>
            </cx:dataLabel>
          </cx:dataLabels>
          <cx:dataId val="0"/>
          <cx:layoutPr>
            <cx:subtotals>
              <cx:idx val="3"/>
            </cx:subtotals>
          </cx:layoutPr>
        </cx:series>
      </cx:plotAreaRegion>
      <cx:axis id="0">
        <cx:catScaling gapWidth="3.5"/>
        <cx:tickLabels/>
        <cx:txPr>
          <a:bodyPr spcFirstLastPara="1" vertOverflow="ellipsis" horzOverflow="overflow" wrap="square" lIns="0" tIns="0" rIns="0" bIns="0" anchor="ctr" anchorCtr="1"/>
          <a:lstStyle/>
          <a:p>
            <a:pPr algn="ctr" rtl="0">
              <a:defRPr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defRPr>
            </a:pPr>
            <a:endParaRPr lang="es-ES" sz="1000" b="1" i="0" u="none" strike="noStrike" kern="1200" baseline="0">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endParaRPr>
          </a:p>
        </cx:txPr>
      </cx:axis>
      <cx:axis id="1" hidden="1">
        <cx:valScaling/>
        <cx:tickLabels/>
      </cx:axis>
    </cx:plotArea>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0.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3.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5.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6.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hyperlink" Target="#'ANNEXES -&gt;'!A1"/><Relationship Id="rId13" Type="http://schemas.openxmlformats.org/officeDocument/2006/relationships/image" Target="../media/image7.jpg"/><Relationship Id="rId3" Type="http://schemas.openxmlformats.org/officeDocument/2006/relationships/image" Target="../media/image2.jpg"/><Relationship Id="rId7" Type="http://schemas.openxmlformats.org/officeDocument/2006/relationships/image" Target="../media/image4.jpg"/><Relationship Id="rId12" Type="http://schemas.openxmlformats.org/officeDocument/2006/relationships/hyperlink" Target="#Cover!A1"/><Relationship Id="rId2" Type="http://schemas.openxmlformats.org/officeDocument/2006/relationships/hyperlink" Target="#'ENVIRONMENT -&gt;'!A1"/><Relationship Id="rId1" Type="http://schemas.openxmlformats.org/officeDocument/2006/relationships/image" Target="../media/image1.jpg"/><Relationship Id="rId6" Type="http://schemas.openxmlformats.org/officeDocument/2006/relationships/hyperlink" Target="#'GOVERNANCE -&gt;'!A1"/><Relationship Id="rId11" Type="http://schemas.openxmlformats.org/officeDocument/2006/relationships/image" Target="../media/image6.jpg"/><Relationship Id="rId5" Type="http://schemas.openxmlformats.org/officeDocument/2006/relationships/image" Target="../media/image3.jpg"/><Relationship Id="rId10" Type="http://schemas.openxmlformats.org/officeDocument/2006/relationships/hyperlink" Target="#Index!A1"/><Relationship Id="rId4" Type="http://schemas.openxmlformats.org/officeDocument/2006/relationships/hyperlink" Target="#'SOCIAL -&gt;'!A1"/><Relationship Id="rId9" Type="http://schemas.openxmlformats.org/officeDocument/2006/relationships/image" Target="../media/image5.jpg"/></Relationships>
</file>

<file path=xl/drawings/_rels/drawing2.xml.rels><?xml version="1.0" encoding="UTF-8" standalone="yes"?>
<Relationships xmlns="http://schemas.openxmlformats.org/package/2006/relationships"><Relationship Id="rId8" Type="http://schemas.openxmlformats.org/officeDocument/2006/relationships/hyperlink" Target="#'ENVIRONMENT -&gt;'!A1"/><Relationship Id="rId13" Type="http://schemas.openxmlformats.org/officeDocument/2006/relationships/hyperlink" Target="#Index!A1"/><Relationship Id="rId3" Type="http://schemas.openxmlformats.org/officeDocument/2006/relationships/image" Target="../media/image10.jpg"/><Relationship Id="rId7" Type="http://schemas.openxmlformats.org/officeDocument/2006/relationships/hyperlink" Target="#'GOVERNANCE -&gt;'!A1"/><Relationship Id="rId12" Type="http://schemas.openxmlformats.org/officeDocument/2006/relationships/image" Target="../media/image5.jpg"/><Relationship Id="rId2" Type="http://schemas.openxmlformats.org/officeDocument/2006/relationships/image" Target="../media/image9.jpg"/><Relationship Id="rId16" Type="http://schemas.openxmlformats.org/officeDocument/2006/relationships/image" Target="../media/image7.jpg"/><Relationship Id="rId1" Type="http://schemas.openxmlformats.org/officeDocument/2006/relationships/image" Target="../media/image8.jpg"/><Relationship Id="rId6" Type="http://schemas.openxmlformats.org/officeDocument/2006/relationships/hyperlink" Target="#'ANNEXES -&gt;'!A1"/><Relationship Id="rId11" Type="http://schemas.openxmlformats.org/officeDocument/2006/relationships/image" Target="../media/image4.jpg"/><Relationship Id="rId5" Type="http://schemas.openxmlformats.org/officeDocument/2006/relationships/image" Target="../media/image11.jpg"/><Relationship Id="rId15" Type="http://schemas.openxmlformats.org/officeDocument/2006/relationships/hyperlink" Target="#Cover!A1"/><Relationship Id="rId10" Type="http://schemas.openxmlformats.org/officeDocument/2006/relationships/image" Target="../media/image3.jpg"/><Relationship Id="rId4" Type="http://schemas.openxmlformats.org/officeDocument/2006/relationships/hyperlink" Target="#'SOCIAL -&gt;'!A1"/><Relationship Id="rId9" Type="http://schemas.openxmlformats.org/officeDocument/2006/relationships/image" Target="../media/image2.jpg"/><Relationship Id="rId14" Type="http://schemas.openxmlformats.org/officeDocument/2006/relationships/image" Target="../media/image6.jpg"/></Relationships>
</file>

<file path=xl/drawings/_rels/drawing3.xml.rels><?xml version="1.0" encoding="UTF-8" standalone="yes"?>
<Relationships xmlns="http://schemas.openxmlformats.org/package/2006/relationships"><Relationship Id="rId8" Type="http://schemas.openxmlformats.org/officeDocument/2006/relationships/image" Target="../media/image5.jpg"/><Relationship Id="rId3" Type="http://schemas.openxmlformats.org/officeDocument/2006/relationships/hyperlink" Target="#'SOCIAL -&gt;'!A1"/><Relationship Id="rId7" Type="http://schemas.openxmlformats.org/officeDocument/2006/relationships/hyperlink" Target="#'ANNEXES -&gt;'!A1"/><Relationship Id="rId12"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hyperlink" Target="#'ENVIRONMENT -&gt;'!A1"/><Relationship Id="rId6" Type="http://schemas.openxmlformats.org/officeDocument/2006/relationships/image" Target="../media/image4.jpg"/><Relationship Id="rId11" Type="http://schemas.openxmlformats.org/officeDocument/2006/relationships/hyperlink" Target="#Cover!A1"/><Relationship Id="rId5" Type="http://schemas.openxmlformats.org/officeDocument/2006/relationships/hyperlink" Target="#'GOVERNANCE -&gt;'!A1"/><Relationship Id="rId10" Type="http://schemas.openxmlformats.org/officeDocument/2006/relationships/image" Target="../media/image6.jpg"/><Relationship Id="rId4" Type="http://schemas.openxmlformats.org/officeDocument/2006/relationships/image" Target="../media/image3.jpg"/><Relationship Id="rId9" Type="http://schemas.openxmlformats.org/officeDocument/2006/relationships/hyperlink" Target="#Index!A1"/></Relationships>
</file>

<file path=xl/drawings/_rels/drawing4.xml.rels><?xml version="1.0" encoding="UTF-8" standalone="yes"?>
<Relationships xmlns="http://schemas.openxmlformats.org/package/2006/relationships"><Relationship Id="rId8" Type="http://schemas.openxmlformats.org/officeDocument/2006/relationships/image" Target="../media/image4.jpg"/><Relationship Id="rId13" Type="http://schemas.openxmlformats.org/officeDocument/2006/relationships/hyperlink" Target="#Cover!A1"/><Relationship Id="rId3" Type="http://schemas.openxmlformats.org/officeDocument/2006/relationships/hyperlink" Target="#'ENVIRONMENT -&gt;'!A1"/><Relationship Id="rId7" Type="http://schemas.openxmlformats.org/officeDocument/2006/relationships/hyperlink" Target="#'GOVERNANCE -&gt;'!A1"/><Relationship Id="rId12" Type="http://schemas.openxmlformats.org/officeDocument/2006/relationships/image" Target="../media/image6.jpg"/><Relationship Id="rId2" Type="http://schemas.openxmlformats.org/officeDocument/2006/relationships/image" Target="../media/image13.jpg"/><Relationship Id="rId1" Type="http://schemas.openxmlformats.org/officeDocument/2006/relationships/image" Target="../media/image12.jpg"/><Relationship Id="rId6" Type="http://schemas.openxmlformats.org/officeDocument/2006/relationships/image" Target="../media/image3.jpg"/><Relationship Id="rId11" Type="http://schemas.openxmlformats.org/officeDocument/2006/relationships/hyperlink" Target="#Index!A1"/><Relationship Id="rId5" Type="http://schemas.openxmlformats.org/officeDocument/2006/relationships/hyperlink" Target="#'SOCIAL -&gt;'!A1"/><Relationship Id="rId10" Type="http://schemas.openxmlformats.org/officeDocument/2006/relationships/image" Target="../media/image5.jpg"/><Relationship Id="rId4" Type="http://schemas.openxmlformats.org/officeDocument/2006/relationships/image" Target="../media/image14.jpg"/><Relationship Id="rId9" Type="http://schemas.openxmlformats.org/officeDocument/2006/relationships/hyperlink" Target="#'ANNEXES -&gt;'!A1"/><Relationship Id="rId14" Type="http://schemas.openxmlformats.org/officeDocument/2006/relationships/image" Target="../media/image7.jpg"/></Relationships>
</file>

<file path=xl/drawings/_rels/drawing5.xml.rels><?xml version="1.0" encoding="UTF-8" standalone="yes"?>
<Relationships xmlns="http://schemas.openxmlformats.org/package/2006/relationships"><Relationship Id="rId8" Type="http://schemas.openxmlformats.org/officeDocument/2006/relationships/hyperlink" Target="#'SOCIAL -&gt;'!A1"/><Relationship Id="rId13" Type="http://schemas.openxmlformats.org/officeDocument/2006/relationships/image" Target="../media/image5.jpg"/><Relationship Id="rId3" Type="http://schemas.openxmlformats.org/officeDocument/2006/relationships/chart" Target="../charts/chart1.xml"/><Relationship Id="rId7" Type="http://schemas.openxmlformats.org/officeDocument/2006/relationships/image" Target="../media/image14.jpg"/><Relationship Id="rId12" Type="http://schemas.openxmlformats.org/officeDocument/2006/relationships/hyperlink" Target="#'ANNEXES -&gt;'!A1"/><Relationship Id="rId17" Type="http://schemas.openxmlformats.org/officeDocument/2006/relationships/image" Target="../media/image7.jpg"/><Relationship Id="rId2" Type="http://schemas.openxmlformats.org/officeDocument/2006/relationships/image" Target="../media/image16.svg"/><Relationship Id="rId16" Type="http://schemas.openxmlformats.org/officeDocument/2006/relationships/hyperlink" Target="#Cover!A1"/><Relationship Id="rId1" Type="http://schemas.openxmlformats.org/officeDocument/2006/relationships/image" Target="../media/image15.png"/><Relationship Id="rId6" Type="http://schemas.openxmlformats.org/officeDocument/2006/relationships/hyperlink" Target="#'ENVIRONMENT -&gt;'!A1"/><Relationship Id="rId11" Type="http://schemas.openxmlformats.org/officeDocument/2006/relationships/image" Target="../media/image4.jpg"/><Relationship Id="rId5" Type="http://schemas.openxmlformats.org/officeDocument/2006/relationships/chart" Target="../charts/chart3.xml"/><Relationship Id="rId15" Type="http://schemas.openxmlformats.org/officeDocument/2006/relationships/image" Target="../media/image6.jpg"/><Relationship Id="rId10" Type="http://schemas.openxmlformats.org/officeDocument/2006/relationships/hyperlink" Target="#'GOVERNANCE -&gt;'!A1"/><Relationship Id="rId4" Type="http://schemas.openxmlformats.org/officeDocument/2006/relationships/chart" Target="../charts/chart2.xml"/><Relationship Id="rId9" Type="http://schemas.openxmlformats.org/officeDocument/2006/relationships/image" Target="../media/image3.jpg"/><Relationship Id="rId14" Type="http://schemas.openxmlformats.org/officeDocument/2006/relationships/hyperlink" Target="#Index!A1"/></Relationships>
</file>

<file path=xl/drawings/_rels/drawing6.xml.rels><?xml version="1.0" encoding="UTF-8" standalone="yes"?>
<Relationships xmlns="http://schemas.openxmlformats.org/package/2006/relationships"><Relationship Id="rId8" Type="http://schemas.openxmlformats.org/officeDocument/2006/relationships/image" Target="../media/image14.jpg"/><Relationship Id="rId13" Type="http://schemas.openxmlformats.org/officeDocument/2006/relationships/hyperlink" Target="#'ANNEXES -&gt;'!A1"/><Relationship Id="rId18" Type="http://schemas.openxmlformats.org/officeDocument/2006/relationships/image" Target="../media/image7.jpg"/><Relationship Id="rId3" Type="http://schemas.openxmlformats.org/officeDocument/2006/relationships/chart" Target="../charts/chart4.xml"/><Relationship Id="rId7" Type="http://schemas.openxmlformats.org/officeDocument/2006/relationships/hyperlink" Target="#'ENVIRONMENT -&gt;'!A1"/><Relationship Id="rId12" Type="http://schemas.openxmlformats.org/officeDocument/2006/relationships/image" Target="../media/image4.jpg"/><Relationship Id="rId17" Type="http://schemas.openxmlformats.org/officeDocument/2006/relationships/hyperlink" Target="#Cover!A1"/><Relationship Id="rId2" Type="http://schemas.openxmlformats.org/officeDocument/2006/relationships/image" Target="../media/image18.svg"/><Relationship Id="rId16" Type="http://schemas.openxmlformats.org/officeDocument/2006/relationships/image" Target="../media/image6.jpg"/><Relationship Id="rId1" Type="http://schemas.openxmlformats.org/officeDocument/2006/relationships/image" Target="../media/image17.png"/><Relationship Id="rId6" Type="http://schemas.microsoft.com/office/2014/relationships/chartEx" Target="../charts/chartEx1.xml"/><Relationship Id="rId11" Type="http://schemas.openxmlformats.org/officeDocument/2006/relationships/hyperlink" Target="#'GOVERNANCE -&gt;'!A1"/><Relationship Id="rId5" Type="http://schemas.openxmlformats.org/officeDocument/2006/relationships/chart" Target="../charts/chart6.xml"/><Relationship Id="rId15" Type="http://schemas.openxmlformats.org/officeDocument/2006/relationships/hyperlink" Target="#Index!A1"/><Relationship Id="rId10" Type="http://schemas.openxmlformats.org/officeDocument/2006/relationships/image" Target="../media/image3.jpg"/><Relationship Id="rId4" Type="http://schemas.openxmlformats.org/officeDocument/2006/relationships/chart" Target="../charts/chart5.xml"/><Relationship Id="rId9" Type="http://schemas.openxmlformats.org/officeDocument/2006/relationships/hyperlink" Target="#'SOCIAL -&gt;'!A1"/><Relationship Id="rId14" Type="http://schemas.openxmlformats.org/officeDocument/2006/relationships/image" Target="../media/image5.jpg"/></Relationships>
</file>

<file path=xl/drawings/_rels/drawing7.xml.rels><?xml version="1.0" encoding="UTF-8" standalone="yes"?>
<Relationships xmlns="http://schemas.openxmlformats.org/package/2006/relationships"><Relationship Id="rId8" Type="http://schemas.openxmlformats.org/officeDocument/2006/relationships/image" Target="../media/image3.jpg"/><Relationship Id="rId13" Type="http://schemas.openxmlformats.org/officeDocument/2006/relationships/hyperlink" Target="#Index!A1"/><Relationship Id="rId3" Type="http://schemas.openxmlformats.org/officeDocument/2006/relationships/chart" Target="../charts/chart7.xml"/><Relationship Id="rId7" Type="http://schemas.openxmlformats.org/officeDocument/2006/relationships/hyperlink" Target="#'SOCIAL -&gt;'!A1"/><Relationship Id="rId12" Type="http://schemas.openxmlformats.org/officeDocument/2006/relationships/image" Target="../media/image5.jpg"/><Relationship Id="rId2" Type="http://schemas.openxmlformats.org/officeDocument/2006/relationships/image" Target="../media/image20.svg"/><Relationship Id="rId16" Type="http://schemas.openxmlformats.org/officeDocument/2006/relationships/image" Target="../media/image7.jpg"/><Relationship Id="rId1" Type="http://schemas.openxmlformats.org/officeDocument/2006/relationships/image" Target="../media/image19.png"/><Relationship Id="rId6" Type="http://schemas.openxmlformats.org/officeDocument/2006/relationships/image" Target="../media/image14.jpg"/><Relationship Id="rId11" Type="http://schemas.openxmlformats.org/officeDocument/2006/relationships/hyperlink" Target="#'ANNEXES -&gt;'!A1"/><Relationship Id="rId5" Type="http://schemas.openxmlformats.org/officeDocument/2006/relationships/hyperlink" Target="#'ENVIRONMENT -&gt;'!A1"/><Relationship Id="rId15" Type="http://schemas.openxmlformats.org/officeDocument/2006/relationships/hyperlink" Target="#Cover!A1"/><Relationship Id="rId10" Type="http://schemas.openxmlformats.org/officeDocument/2006/relationships/image" Target="../media/image4.jpg"/><Relationship Id="rId4" Type="http://schemas.openxmlformats.org/officeDocument/2006/relationships/image" Target="../media/image21.jpg"/><Relationship Id="rId9" Type="http://schemas.openxmlformats.org/officeDocument/2006/relationships/hyperlink" Target="#'GOVERNANCE -&gt;'!A1"/><Relationship Id="rId14" Type="http://schemas.openxmlformats.org/officeDocument/2006/relationships/image" Target="../media/image6.jpg"/></Relationships>
</file>

<file path=xl/drawings/_rels/drawing8.xml.rels><?xml version="1.0" encoding="UTF-8" standalone="yes"?>
<Relationships xmlns="http://schemas.openxmlformats.org/package/2006/relationships"><Relationship Id="rId8" Type="http://schemas.openxmlformats.org/officeDocument/2006/relationships/hyperlink" Target="#'SOCIAL -&gt;'!A1"/><Relationship Id="rId13" Type="http://schemas.openxmlformats.org/officeDocument/2006/relationships/image" Target="../media/image5.jpg"/><Relationship Id="rId3" Type="http://schemas.openxmlformats.org/officeDocument/2006/relationships/chart" Target="../charts/chart9.xml"/><Relationship Id="rId7" Type="http://schemas.openxmlformats.org/officeDocument/2006/relationships/image" Target="../media/image14.jpg"/><Relationship Id="rId12" Type="http://schemas.openxmlformats.org/officeDocument/2006/relationships/hyperlink" Target="#'ANNEXES -&gt;'!A1"/><Relationship Id="rId17" Type="http://schemas.openxmlformats.org/officeDocument/2006/relationships/image" Target="../media/image7.jpg"/><Relationship Id="rId2" Type="http://schemas.openxmlformats.org/officeDocument/2006/relationships/chart" Target="../charts/chart8.xml"/><Relationship Id="rId16" Type="http://schemas.openxmlformats.org/officeDocument/2006/relationships/hyperlink" Target="#Cover!A1"/><Relationship Id="rId1" Type="http://schemas.openxmlformats.org/officeDocument/2006/relationships/image" Target="../media/image22.png"/><Relationship Id="rId6" Type="http://schemas.openxmlformats.org/officeDocument/2006/relationships/hyperlink" Target="#'ENVIRONMENT -&gt;'!A1"/><Relationship Id="rId11" Type="http://schemas.openxmlformats.org/officeDocument/2006/relationships/image" Target="../media/image4.jpg"/><Relationship Id="rId5" Type="http://schemas.openxmlformats.org/officeDocument/2006/relationships/chart" Target="../charts/chart11.xml"/><Relationship Id="rId15" Type="http://schemas.openxmlformats.org/officeDocument/2006/relationships/image" Target="../media/image6.jpg"/><Relationship Id="rId10" Type="http://schemas.openxmlformats.org/officeDocument/2006/relationships/hyperlink" Target="#'GOVERNANCE -&gt;'!A1"/><Relationship Id="rId4" Type="http://schemas.openxmlformats.org/officeDocument/2006/relationships/chart" Target="../charts/chart10.xml"/><Relationship Id="rId9" Type="http://schemas.openxmlformats.org/officeDocument/2006/relationships/image" Target="../media/image3.jpg"/><Relationship Id="rId14" Type="http://schemas.openxmlformats.org/officeDocument/2006/relationships/hyperlink" Target="#Index!A1"/></Relationships>
</file>

<file path=xl/drawings/_rels/drawing9.xml.rels><?xml version="1.0" encoding="UTF-8" standalone="yes"?>
<Relationships xmlns="http://schemas.openxmlformats.org/package/2006/relationships"><Relationship Id="rId8" Type="http://schemas.openxmlformats.org/officeDocument/2006/relationships/image" Target="../media/image4.jpg"/><Relationship Id="rId13" Type="http://schemas.openxmlformats.org/officeDocument/2006/relationships/hyperlink" Target="#Cover!A1"/><Relationship Id="rId3" Type="http://schemas.openxmlformats.org/officeDocument/2006/relationships/hyperlink" Target="#'ENVIRONMENT -&gt;'!A1"/><Relationship Id="rId7" Type="http://schemas.openxmlformats.org/officeDocument/2006/relationships/hyperlink" Target="#'GOVERNANCE -&gt;'!A1"/><Relationship Id="rId12" Type="http://schemas.openxmlformats.org/officeDocument/2006/relationships/image" Target="../media/image6.jpg"/><Relationship Id="rId2" Type="http://schemas.openxmlformats.org/officeDocument/2006/relationships/image" Target="../media/image24.jpg"/><Relationship Id="rId1" Type="http://schemas.openxmlformats.org/officeDocument/2006/relationships/image" Target="../media/image23.jpg"/><Relationship Id="rId6" Type="http://schemas.openxmlformats.org/officeDocument/2006/relationships/image" Target="../media/image26.jpg"/><Relationship Id="rId11" Type="http://schemas.openxmlformats.org/officeDocument/2006/relationships/hyperlink" Target="#Index!A1"/><Relationship Id="rId5" Type="http://schemas.openxmlformats.org/officeDocument/2006/relationships/hyperlink" Target="#'SOCIAL -&gt;'!A1"/><Relationship Id="rId10" Type="http://schemas.openxmlformats.org/officeDocument/2006/relationships/image" Target="../media/image5.jpg"/><Relationship Id="rId4" Type="http://schemas.openxmlformats.org/officeDocument/2006/relationships/image" Target="../media/image25.jpg"/><Relationship Id="rId9" Type="http://schemas.openxmlformats.org/officeDocument/2006/relationships/hyperlink" Target="#'ANNEXES -&gt;'!A1"/><Relationship Id="rId14" Type="http://schemas.openxmlformats.org/officeDocument/2006/relationships/image" Target="../media/image7.jpg"/></Relationships>
</file>

<file path=xl/drawings/_rels/drawing10.xml.rels><?xml version="1.0" encoding="UTF-8" standalone="yes"?>
<Relationships xmlns="http://schemas.openxmlformats.org/package/2006/relationships"><Relationship Id="rId8" Type="http://schemas.openxmlformats.org/officeDocument/2006/relationships/hyperlink" Target="#'ENVIRONMENT -&gt;'!A1"/><Relationship Id="rId13" Type="http://schemas.openxmlformats.org/officeDocument/2006/relationships/image" Target="../media/image4.jpg"/><Relationship Id="rId18" Type="http://schemas.openxmlformats.org/officeDocument/2006/relationships/hyperlink" Target="#Cover!A1"/><Relationship Id="rId3" Type="http://schemas.openxmlformats.org/officeDocument/2006/relationships/chart" Target="../charts/chart13.xml"/><Relationship Id="rId7" Type="http://schemas.openxmlformats.org/officeDocument/2006/relationships/image" Target="../media/image28.png"/><Relationship Id="rId12" Type="http://schemas.openxmlformats.org/officeDocument/2006/relationships/hyperlink" Target="#'GOVERNANCE -&gt;'!A1"/><Relationship Id="rId17" Type="http://schemas.openxmlformats.org/officeDocument/2006/relationships/image" Target="../media/image6.jpg"/><Relationship Id="rId2" Type="http://schemas.openxmlformats.org/officeDocument/2006/relationships/chart" Target="../charts/chart12.xml"/><Relationship Id="rId16" Type="http://schemas.openxmlformats.org/officeDocument/2006/relationships/hyperlink" Target="#Index!A1"/><Relationship Id="rId1" Type="http://schemas.openxmlformats.org/officeDocument/2006/relationships/image" Target="../media/image27.png"/><Relationship Id="rId6" Type="http://schemas.openxmlformats.org/officeDocument/2006/relationships/chart" Target="../charts/chart16.xml"/><Relationship Id="rId11" Type="http://schemas.openxmlformats.org/officeDocument/2006/relationships/image" Target="../media/image26.jpg"/><Relationship Id="rId5" Type="http://schemas.openxmlformats.org/officeDocument/2006/relationships/chart" Target="../charts/chart15.xml"/><Relationship Id="rId15" Type="http://schemas.openxmlformats.org/officeDocument/2006/relationships/image" Target="../media/image5.jpg"/><Relationship Id="rId10" Type="http://schemas.openxmlformats.org/officeDocument/2006/relationships/hyperlink" Target="#'SOCIAL -&gt;'!A1"/><Relationship Id="rId19" Type="http://schemas.openxmlformats.org/officeDocument/2006/relationships/image" Target="../media/image7.jpg"/><Relationship Id="rId4" Type="http://schemas.openxmlformats.org/officeDocument/2006/relationships/chart" Target="../charts/chart14.xml"/><Relationship Id="rId9" Type="http://schemas.openxmlformats.org/officeDocument/2006/relationships/image" Target="../media/image25.jpg"/><Relationship Id="rId14" Type="http://schemas.openxmlformats.org/officeDocument/2006/relationships/hyperlink" Target="#'ANNEXES -&gt;'!A1"/></Relationships>
</file>

<file path=xl/drawings/_rels/drawing11.xml.rels><?xml version="1.0" encoding="UTF-8" standalone="yes"?>
<Relationships xmlns="http://schemas.openxmlformats.org/package/2006/relationships"><Relationship Id="rId8" Type="http://schemas.openxmlformats.org/officeDocument/2006/relationships/image" Target="../media/image25.jpg"/><Relationship Id="rId13" Type="http://schemas.openxmlformats.org/officeDocument/2006/relationships/hyperlink" Target="#'ANNEXES -&gt;'!A1"/><Relationship Id="rId18" Type="http://schemas.openxmlformats.org/officeDocument/2006/relationships/image" Target="../media/image7.jpg"/><Relationship Id="rId3" Type="http://schemas.openxmlformats.org/officeDocument/2006/relationships/chart" Target="../charts/chart17.xml"/><Relationship Id="rId7" Type="http://schemas.openxmlformats.org/officeDocument/2006/relationships/hyperlink" Target="#'ENVIRONMENT -&gt;'!A1"/><Relationship Id="rId12" Type="http://schemas.openxmlformats.org/officeDocument/2006/relationships/image" Target="../media/image4.jpg"/><Relationship Id="rId17" Type="http://schemas.openxmlformats.org/officeDocument/2006/relationships/hyperlink" Target="#Cover!A1"/><Relationship Id="rId2" Type="http://schemas.openxmlformats.org/officeDocument/2006/relationships/image" Target="../media/image30.svg"/><Relationship Id="rId16" Type="http://schemas.openxmlformats.org/officeDocument/2006/relationships/image" Target="../media/image6.jpg"/><Relationship Id="rId1" Type="http://schemas.openxmlformats.org/officeDocument/2006/relationships/image" Target="../media/image29.png"/><Relationship Id="rId6" Type="http://schemas.openxmlformats.org/officeDocument/2006/relationships/chart" Target="../charts/chart20.xml"/><Relationship Id="rId11" Type="http://schemas.openxmlformats.org/officeDocument/2006/relationships/hyperlink" Target="#'GOVERNANCE -&gt;'!A1"/><Relationship Id="rId5" Type="http://schemas.openxmlformats.org/officeDocument/2006/relationships/chart" Target="../charts/chart19.xml"/><Relationship Id="rId15" Type="http://schemas.openxmlformats.org/officeDocument/2006/relationships/hyperlink" Target="#Index!A1"/><Relationship Id="rId10" Type="http://schemas.openxmlformats.org/officeDocument/2006/relationships/image" Target="../media/image26.jpg"/><Relationship Id="rId4" Type="http://schemas.openxmlformats.org/officeDocument/2006/relationships/chart" Target="../charts/chart18.xml"/><Relationship Id="rId9" Type="http://schemas.openxmlformats.org/officeDocument/2006/relationships/hyperlink" Target="#'SOCIAL -&gt;'!A1"/><Relationship Id="rId14" Type="http://schemas.openxmlformats.org/officeDocument/2006/relationships/image" Target="../media/image5.jpg"/></Relationships>
</file>

<file path=xl/drawings/_rels/drawing12.xml.rels><?xml version="1.0" encoding="UTF-8" standalone="yes"?>
<Relationships xmlns="http://schemas.openxmlformats.org/package/2006/relationships"><Relationship Id="rId8" Type="http://schemas.openxmlformats.org/officeDocument/2006/relationships/image" Target="../media/image25.jpg"/><Relationship Id="rId13" Type="http://schemas.openxmlformats.org/officeDocument/2006/relationships/hyperlink" Target="#'ANNEXES -&gt;'!A1"/><Relationship Id="rId18" Type="http://schemas.openxmlformats.org/officeDocument/2006/relationships/image" Target="../media/image7.jpg"/><Relationship Id="rId3" Type="http://schemas.openxmlformats.org/officeDocument/2006/relationships/chart" Target="../charts/chart21.xml"/><Relationship Id="rId7" Type="http://schemas.openxmlformats.org/officeDocument/2006/relationships/hyperlink" Target="#'ENVIRONMENT -&gt;'!A1"/><Relationship Id="rId12" Type="http://schemas.openxmlformats.org/officeDocument/2006/relationships/image" Target="../media/image4.jpg"/><Relationship Id="rId17" Type="http://schemas.openxmlformats.org/officeDocument/2006/relationships/hyperlink" Target="#Cover!A1"/><Relationship Id="rId2" Type="http://schemas.openxmlformats.org/officeDocument/2006/relationships/image" Target="../media/image32.svg"/><Relationship Id="rId16" Type="http://schemas.openxmlformats.org/officeDocument/2006/relationships/image" Target="../media/image6.jpg"/><Relationship Id="rId1" Type="http://schemas.openxmlformats.org/officeDocument/2006/relationships/image" Target="../media/image31.png"/><Relationship Id="rId6" Type="http://schemas.openxmlformats.org/officeDocument/2006/relationships/chart" Target="../charts/chart24.xml"/><Relationship Id="rId11" Type="http://schemas.openxmlformats.org/officeDocument/2006/relationships/hyperlink" Target="#'GOVERNANCE -&gt;'!A1"/><Relationship Id="rId5" Type="http://schemas.openxmlformats.org/officeDocument/2006/relationships/chart" Target="../charts/chart23.xml"/><Relationship Id="rId15" Type="http://schemas.openxmlformats.org/officeDocument/2006/relationships/hyperlink" Target="#Index!A1"/><Relationship Id="rId10" Type="http://schemas.openxmlformats.org/officeDocument/2006/relationships/image" Target="../media/image26.jpg"/><Relationship Id="rId4" Type="http://schemas.openxmlformats.org/officeDocument/2006/relationships/chart" Target="../charts/chart22.xml"/><Relationship Id="rId9" Type="http://schemas.openxmlformats.org/officeDocument/2006/relationships/hyperlink" Target="#'SOCIAL -&gt;'!A1"/><Relationship Id="rId14" Type="http://schemas.openxmlformats.org/officeDocument/2006/relationships/image" Target="../media/image5.jpg"/></Relationships>
</file>

<file path=xl/drawings/_rels/drawing13.xml.rels><?xml version="1.0" encoding="UTF-8" standalone="yes"?>
<Relationships xmlns="http://schemas.openxmlformats.org/package/2006/relationships"><Relationship Id="rId8" Type="http://schemas.openxmlformats.org/officeDocument/2006/relationships/hyperlink" Target="#'GOVERNANCE -&gt;'!A1"/><Relationship Id="rId13" Type="http://schemas.openxmlformats.org/officeDocument/2006/relationships/image" Target="../media/image6.jpg"/><Relationship Id="rId3" Type="http://schemas.microsoft.com/office/2014/relationships/chartEx" Target="../charts/chartEx3.xml"/><Relationship Id="rId7" Type="http://schemas.openxmlformats.org/officeDocument/2006/relationships/image" Target="../media/image26.jpg"/><Relationship Id="rId12" Type="http://schemas.openxmlformats.org/officeDocument/2006/relationships/hyperlink" Target="#Index!A1"/><Relationship Id="rId2" Type="http://schemas.microsoft.com/office/2014/relationships/chartEx" Target="../charts/chartEx2.xml"/><Relationship Id="rId1" Type="http://schemas.openxmlformats.org/officeDocument/2006/relationships/image" Target="../media/image33.png"/><Relationship Id="rId6" Type="http://schemas.openxmlformats.org/officeDocument/2006/relationships/hyperlink" Target="#'SOCIAL -&gt;'!A1"/><Relationship Id="rId11" Type="http://schemas.openxmlformats.org/officeDocument/2006/relationships/image" Target="../media/image5.jpg"/><Relationship Id="rId5" Type="http://schemas.openxmlformats.org/officeDocument/2006/relationships/image" Target="../media/image25.jpg"/><Relationship Id="rId15" Type="http://schemas.openxmlformats.org/officeDocument/2006/relationships/image" Target="../media/image7.jpg"/><Relationship Id="rId10" Type="http://schemas.openxmlformats.org/officeDocument/2006/relationships/hyperlink" Target="#'ANNEXES -&gt;'!A1"/><Relationship Id="rId4" Type="http://schemas.openxmlformats.org/officeDocument/2006/relationships/hyperlink" Target="#'ENVIRONMENT -&gt;'!A1"/><Relationship Id="rId9" Type="http://schemas.openxmlformats.org/officeDocument/2006/relationships/image" Target="../media/image4.jpg"/><Relationship Id="rId14" Type="http://schemas.openxmlformats.org/officeDocument/2006/relationships/hyperlink" Target="#Cover!A1"/></Relationships>
</file>

<file path=xl/drawings/_rels/drawing14.xml.rels><?xml version="1.0" encoding="UTF-8" standalone="yes"?>
<Relationships xmlns="http://schemas.openxmlformats.org/package/2006/relationships"><Relationship Id="rId8" Type="http://schemas.openxmlformats.org/officeDocument/2006/relationships/image" Target="../media/image37.jpg"/><Relationship Id="rId13" Type="http://schemas.openxmlformats.org/officeDocument/2006/relationships/hyperlink" Target="#Cover!A1"/><Relationship Id="rId3" Type="http://schemas.openxmlformats.org/officeDocument/2006/relationships/hyperlink" Target="#'ENVIRONMENT -&gt;'!A1"/><Relationship Id="rId7" Type="http://schemas.openxmlformats.org/officeDocument/2006/relationships/hyperlink" Target="#'GOVERNANCE -&gt;'!A1"/><Relationship Id="rId12" Type="http://schemas.openxmlformats.org/officeDocument/2006/relationships/image" Target="../media/image6.jpg"/><Relationship Id="rId2" Type="http://schemas.openxmlformats.org/officeDocument/2006/relationships/image" Target="../media/image35.jpg"/><Relationship Id="rId1" Type="http://schemas.openxmlformats.org/officeDocument/2006/relationships/image" Target="../media/image34.jpg"/><Relationship Id="rId6" Type="http://schemas.openxmlformats.org/officeDocument/2006/relationships/image" Target="../media/image36.jpg"/><Relationship Id="rId11" Type="http://schemas.openxmlformats.org/officeDocument/2006/relationships/hyperlink" Target="#Index!A1"/><Relationship Id="rId5" Type="http://schemas.openxmlformats.org/officeDocument/2006/relationships/hyperlink" Target="#'SOCIAL -&gt;'!A1"/><Relationship Id="rId10" Type="http://schemas.openxmlformats.org/officeDocument/2006/relationships/image" Target="../media/image5.jpg"/><Relationship Id="rId4" Type="http://schemas.openxmlformats.org/officeDocument/2006/relationships/image" Target="../media/image25.jpg"/><Relationship Id="rId9" Type="http://schemas.openxmlformats.org/officeDocument/2006/relationships/hyperlink" Target="#'ANNEXES -&gt;'!A1"/><Relationship Id="rId14" Type="http://schemas.openxmlformats.org/officeDocument/2006/relationships/image" Target="../media/image7.jpg"/></Relationships>
</file>

<file path=xl/drawings/_rels/drawing15.xml.rels><?xml version="1.0" encoding="UTF-8" standalone="yes"?>
<Relationships xmlns="http://schemas.openxmlformats.org/package/2006/relationships"><Relationship Id="rId8" Type="http://schemas.openxmlformats.org/officeDocument/2006/relationships/hyperlink" Target="#'GOVERNANCE -&gt;'!A1"/><Relationship Id="rId13" Type="http://schemas.openxmlformats.org/officeDocument/2006/relationships/image" Target="../media/image6.jpg"/><Relationship Id="rId3" Type="http://schemas.openxmlformats.org/officeDocument/2006/relationships/image" Target="../media/image40.jpg"/><Relationship Id="rId7" Type="http://schemas.openxmlformats.org/officeDocument/2006/relationships/image" Target="../media/image36.jpg"/><Relationship Id="rId12" Type="http://schemas.openxmlformats.org/officeDocument/2006/relationships/hyperlink" Target="#Index!A1"/><Relationship Id="rId2" Type="http://schemas.openxmlformats.org/officeDocument/2006/relationships/image" Target="../media/image39.svg"/><Relationship Id="rId1" Type="http://schemas.openxmlformats.org/officeDocument/2006/relationships/image" Target="../media/image38.png"/><Relationship Id="rId6" Type="http://schemas.openxmlformats.org/officeDocument/2006/relationships/hyperlink" Target="#'SOCIAL -&gt;'!A1"/><Relationship Id="rId11" Type="http://schemas.openxmlformats.org/officeDocument/2006/relationships/image" Target="../media/image5.jpg"/><Relationship Id="rId5" Type="http://schemas.openxmlformats.org/officeDocument/2006/relationships/image" Target="../media/image25.jpg"/><Relationship Id="rId15" Type="http://schemas.openxmlformats.org/officeDocument/2006/relationships/image" Target="../media/image7.jpg"/><Relationship Id="rId10" Type="http://schemas.openxmlformats.org/officeDocument/2006/relationships/hyperlink" Target="#'ANNEXES -&gt;'!A1"/><Relationship Id="rId4" Type="http://schemas.openxmlformats.org/officeDocument/2006/relationships/hyperlink" Target="#'ENVIRONMENT -&gt;'!A1"/><Relationship Id="rId9" Type="http://schemas.openxmlformats.org/officeDocument/2006/relationships/image" Target="../media/image37.jpg"/><Relationship Id="rId14" Type="http://schemas.openxmlformats.org/officeDocument/2006/relationships/hyperlink" Target="#Cover!A1"/></Relationships>
</file>

<file path=xl/drawings/_rels/drawing16.xml.rels><?xml version="1.0" encoding="UTF-8" standalone="yes"?>
<Relationships xmlns="http://schemas.openxmlformats.org/package/2006/relationships"><Relationship Id="rId8" Type="http://schemas.openxmlformats.org/officeDocument/2006/relationships/hyperlink" Target="#'ANNEXES -&gt;'!A1"/><Relationship Id="rId13" Type="http://schemas.openxmlformats.org/officeDocument/2006/relationships/image" Target="../media/image7.jpg"/><Relationship Id="rId3" Type="http://schemas.openxmlformats.org/officeDocument/2006/relationships/image" Target="../media/image25.jpg"/><Relationship Id="rId7" Type="http://schemas.openxmlformats.org/officeDocument/2006/relationships/image" Target="../media/image37.jpg"/><Relationship Id="rId12" Type="http://schemas.openxmlformats.org/officeDocument/2006/relationships/hyperlink" Target="#Cover!A1"/><Relationship Id="rId2" Type="http://schemas.openxmlformats.org/officeDocument/2006/relationships/hyperlink" Target="#'ENVIRONMENT -&gt;'!A1"/><Relationship Id="rId1" Type="http://schemas.openxmlformats.org/officeDocument/2006/relationships/image" Target="../media/image41.png"/><Relationship Id="rId6" Type="http://schemas.openxmlformats.org/officeDocument/2006/relationships/hyperlink" Target="#'GOVERNANCE -&gt;'!A1"/><Relationship Id="rId11" Type="http://schemas.openxmlformats.org/officeDocument/2006/relationships/image" Target="../media/image6.jpg"/><Relationship Id="rId5" Type="http://schemas.openxmlformats.org/officeDocument/2006/relationships/image" Target="../media/image36.jpg"/><Relationship Id="rId10" Type="http://schemas.openxmlformats.org/officeDocument/2006/relationships/hyperlink" Target="#Index!A1"/><Relationship Id="rId4" Type="http://schemas.openxmlformats.org/officeDocument/2006/relationships/hyperlink" Target="#'SOCIAL -&gt;'!A1"/><Relationship Id="rId9" Type="http://schemas.openxmlformats.org/officeDocument/2006/relationships/image" Target="../media/image5.jpg"/></Relationships>
</file>

<file path=xl/drawings/_rels/drawing17.xml.rels><?xml version="1.0" encoding="UTF-8" standalone="yes"?>
<Relationships xmlns="http://schemas.openxmlformats.org/package/2006/relationships"><Relationship Id="rId8" Type="http://schemas.openxmlformats.org/officeDocument/2006/relationships/image" Target="../media/image37.jpg"/><Relationship Id="rId13" Type="http://schemas.openxmlformats.org/officeDocument/2006/relationships/hyperlink" Target="#Cover!A1"/><Relationship Id="rId3" Type="http://schemas.openxmlformats.org/officeDocument/2006/relationships/hyperlink" Target="#'ENVIRONMENT -&gt;'!A1"/><Relationship Id="rId7" Type="http://schemas.openxmlformats.org/officeDocument/2006/relationships/hyperlink" Target="#'GOVERNANCE -&gt;'!A1"/><Relationship Id="rId12" Type="http://schemas.openxmlformats.org/officeDocument/2006/relationships/image" Target="../media/image6.jpg"/><Relationship Id="rId2" Type="http://schemas.openxmlformats.org/officeDocument/2006/relationships/image" Target="../media/image43.svg"/><Relationship Id="rId1" Type="http://schemas.openxmlformats.org/officeDocument/2006/relationships/image" Target="../media/image42.png"/><Relationship Id="rId6" Type="http://schemas.openxmlformats.org/officeDocument/2006/relationships/image" Target="../media/image36.jpg"/><Relationship Id="rId11" Type="http://schemas.openxmlformats.org/officeDocument/2006/relationships/hyperlink" Target="#Index!A1"/><Relationship Id="rId5" Type="http://schemas.openxmlformats.org/officeDocument/2006/relationships/hyperlink" Target="#'SOCIAL -&gt;'!A1"/><Relationship Id="rId10" Type="http://schemas.openxmlformats.org/officeDocument/2006/relationships/image" Target="../media/image5.jpg"/><Relationship Id="rId4" Type="http://schemas.openxmlformats.org/officeDocument/2006/relationships/image" Target="../media/image25.jpg"/><Relationship Id="rId9" Type="http://schemas.openxmlformats.org/officeDocument/2006/relationships/hyperlink" Target="#'ANNEXES -&gt;'!A1"/><Relationship Id="rId14" Type="http://schemas.openxmlformats.org/officeDocument/2006/relationships/image" Target="../media/image7.jpg"/></Relationships>
</file>

<file path=xl/drawings/_rels/drawing18.xml.rels><?xml version="1.0" encoding="UTF-8" standalone="yes"?>
<Relationships xmlns="http://schemas.openxmlformats.org/package/2006/relationships"><Relationship Id="rId8" Type="http://schemas.openxmlformats.org/officeDocument/2006/relationships/hyperlink" Target="#'ANNEXES -&gt;'!A1"/><Relationship Id="rId13" Type="http://schemas.openxmlformats.org/officeDocument/2006/relationships/image" Target="../media/image7.jpg"/><Relationship Id="rId3" Type="http://schemas.openxmlformats.org/officeDocument/2006/relationships/image" Target="../media/image25.jpg"/><Relationship Id="rId7" Type="http://schemas.openxmlformats.org/officeDocument/2006/relationships/image" Target="../media/image45.jpg"/><Relationship Id="rId12" Type="http://schemas.openxmlformats.org/officeDocument/2006/relationships/hyperlink" Target="#Cover!A1"/><Relationship Id="rId2" Type="http://schemas.openxmlformats.org/officeDocument/2006/relationships/hyperlink" Target="#'ENVIRONMENT -&gt;'!A1"/><Relationship Id="rId1" Type="http://schemas.openxmlformats.org/officeDocument/2006/relationships/image" Target="../media/image44.jpg"/><Relationship Id="rId6" Type="http://schemas.openxmlformats.org/officeDocument/2006/relationships/hyperlink" Target="#'GOVERNANCE -&gt;'!A1"/><Relationship Id="rId11" Type="http://schemas.openxmlformats.org/officeDocument/2006/relationships/image" Target="../media/image6.jpg"/><Relationship Id="rId5" Type="http://schemas.openxmlformats.org/officeDocument/2006/relationships/image" Target="../media/image36.jpg"/><Relationship Id="rId10" Type="http://schemas.openxmlformats.org/officeDocument/2006/relationships/hyperlink" Target="#Index!A1"/><Relationship Id="rId4" Type="http://schemas.openxmlformats.org/officeDocument/2006/relationships/hyperlink" Target="#'SOCIAL -&gt;'!A1"/><Relationship Id="rId9" Type="http://schemas.openxmlformats.org/officeDocument/2006/relationships/image" Target="../media/image5.jpg"/></Relationships>
</file>

<file path=xl/drawings/_rels/drawing19.xml.rels><?xml version="1.0" encoding="UTF-8" standalone="yes"?>
<Relationships xmlns="http://schemas.openxmlformats.org/package/2006/relationships"><Relationship Id="rId13" Type="http://schemas.openxmlformats.org/officeDocument/2006/relationships/image" Target="../media/image50.png"/><Relationship Id="rId18" Type="http://schemas.openxmlformats.org/officeDocument/2006/relationships/hyperlink" Target="https://assets.bbhub.io/company/sites/46/2023/01/GEI-MemberList.pdf" TargetMode="External"/><Relationship Id="rId26" Type="http://schemas.openxmlformats.org/officeDocument/2006/relationships/hyperlink" Target="#'ENVIRONMENT -&gt;'!A1"/><Relationship Id="rId21" Type="http://schemas.openxmlformats.org/officeDocument/2006/relationships/image" Target="../media/image53.png"/><Relationship Id="rId34" Type="http://schemas.openxmlformats.org/officeDocument/2006/relationships/hyperlink" Target="#Index!A1"/><Relationship Id="rId7" Type="http://schemas.openxmlformats.org/officeDocument/2006/relationships/hyperlink" Target="https://www.spglobal.com/esg/scores/results?cid=4760556" TargetMode="External"/><Relationship Id="rId12" Type="http://schemas.openxmlformats.org/officeDocument/2006/relationships/hyperlink" Target="https://www.msci.com/our-solutions/esg-investing/esg-ratings-climate-search-tool/issuer/cellnex-telecom-sa/IID000000002708013" TargetMode="External"/><Relationship Id="rId17" Type="http://schemas.openxmlformats.org/officeDocument/2006/relationships/chart" Target="../charts/chart30.xml"/><Relationship Id="rId25" Type="http://schemas.openxmlformats.org/officeDocument/2006/relationships/image" Target="../media/image54.png"/><Relationship Id="rId33" Type="http://schemas.openxmlformats.org/officeDocument/2006/relationships/image" Target="../media/image5.jpg"/><Relationship Id="rId2" Type="http://schemas.openxmlformats.org/officeDocument/2006/relationships/hyperlink" Target="https://www.cdp.net/en/companies/companies-scores" TargetMode="External"/><Relationship Id="rId16" Type="http://schemas.openxmlformats.org/officeDocument/2006/relationships/image" Target="../media/image51.png"/><Relationship Id="rId20" Type="http://schemas.openxmlformats.org/officeDocument/2006/relationships/chart" Target="../charts/chart31.xml"/><Relationship Id="rId29" Type="http://schemas.openxmlformats.org/officeDocument/2006/relationships/image" Target="../media/image36.jpg"/><Relationship Id="rId1" Type="http://schemas.openxmlformats.org/officeDocument/2006/relationships/chart" Target="../charts/chart25.xml"/><Relationship Id="rId6" Type="http://schemas.openxmlformats.org/officeDocument/2006/relationships/chart" Target="../charts/chart26.xml"/><Relationship Id="rId11" Type="http://schemas.openxmlformats.org/officeDocument/2006/relationships/chart" Target="../charts/chart28.xml"/><Relationship Id="rId24" Type="http://schemas.openxmlformats.org/officeDocument/2006/relationships/hyperlink" Target="https://www.standardethicsindices.eu/standard-ethics-spanish-index/documents-spanish-index.html" TargetMode="External"/><Relationship Id="rId32" Type="http://schemas.openxmlformats.org/officeDocument/2006/relationships/hyperlink" Target="#'ANNEXES -&gt;'!A1"/><Relationship Id="rId37" Type="http://schemas.openxmlformats.org/officeDocument/2006/relationships/image" Target="../media/image7.jpg"/><Relationship Id="rId5" Type="http://schemas.openxmlformats.org/officeDocument/2006/relationships/image" Target="../media/image47.png"/><Relationship Id="rId15" Type="http://schemas.openxmlformats.org/officeDocument/2006/relationships/hyperlink" Target="https://www.gresb.com/nl-en/gresb-participant-members/" TargetMode="External"/><Relationship Id="rId23" Type="http://schemas.openxmlformats.org/officeDocument/2006/relationships/chart" Target="../charts/chart33.xml"/><Relationship Id="rId28" Type="http://schemas.openxmlformats.org/officeDocument/2006/relationships/hyperlink" Target="#'SOCIAL -&gt;'!A1"/><Relationship Id="rId36" Type="http://schemas.openxmlformats.org/officeDocument/2006/relationships/hyperlink" Target="#Cover!A1"/><Relationship Id="rId10" Type="http://schemas.openxmlformats.org/officeDocument/2006/relationships/image" Target="../media/image49.jpeg"/><Relationship Id="rId19" Type="http://schemas.openxmlformats.org/officeDocument/2006/relationships/image" Target="../media/image52.png"/><Relationship Id="rId31" Type="http://schemas.openxmlformats.org/officeDocument/2006/relationships/image" Target="../media/image45.jpg"/><Relationship Id="rId4" Type="http://schemas.openxmlformats.org/officeDocument/2006/relationships/hyperlink" Target="https://www.sustainalytics.com/esg-rating/cellnex-telecom-sa/1283279533" TargetMode="External"/><Relationship Id="rId9" Type="http://schemas.openxmlformats.org/officeDocument/2006/relationships/chart" Target="../charts/chart27.xml"/><Relationship Id="rId14" Type="http://schemas.openxmlformats.org/officeDocument/2006/relationships/chart" Target="../charts/chart29.xml"/><Relationship Id="rId22" Type="http://schemas.openxmlformats.org/officeDocument/2006/relationships/chart" Target="../charts/chart32.xml"/><Relationship Id="rId27" Type="http://schemas.openxmlformats.org/officeDocument/2006/relationships/image" Target="../media/image25.jpg"/><Relationship Id="rId30" Type="http://schemas.openxmlformats.org/officeDocument/2006/relationships/hyperlink" Target="#'GOVERNANCE -&gt;'!A1"/><Relationship Id="rId35" Type="http://schemas.openxmlformats.org/officeDocument/2006/relationships/image" Target="../media/image6.jpg"/><Relationship Id="rId8" Type="http://schemas.openxmlformats.org/officeDocument/2006/relationships/image" Target="../media/image48.png"/><Relationship Id="rId3" Type="http://schemas.openxmlformats.org/officeDocument/2006/relationships/image" Target="../media/image46.png"/></Relationships>
</file>

<file path=xl/drawings/_rels/drawing21.xml.rels><?xml version="1.0" encoding="UTF-8" standalone="yes"?>
<Relationships xmlns="http://schemas.openxmlformats.org/package/2006/relationships"><Relationship Id="rId8" Type="http://schemas.openxmlformats.org/officeDocument/2006/relationships/image" Target="../media/image58.jpeg"/><Relationship Id="rId13" Type="http://schemas.openxmlformats.org/officeDocument/2006/relationships/image" Target="../media/image63.jpeg"/><Relationship Id="rId18" Type="http://schemas.openxmlformats.org/officeDocument/2006/relationships/hyperlink" Target="#'ENVIRONMENT -&gt;'!A1"/><Relationship Id="rId26" Type="http://schemas.openxmlformats.org/officeDocument/2006/relationships/hyperlink" Target="#Index!A1"/><Relationship Id="rId3" Type="http://schemas.openxmlformats.org/officeDocument/2006/relationships/hyperlink" Target="https://www.cellnex.com/app/uploads/2021/03/Policy-on-the-composition-of-the-Board-of-Directors-VF.pdf" TargetMode="External"/><Relationship Id="rId21" Type="http://schemas.openxmlformats.org/officeDocument/2006/relationships/image" Target="../media/image36.jpg"/><Relationship Id="rId7" Type="http://schemas.openxmlformats.org/officeDocument/2006/relationships/image" Target="../media/image57.jpeg"/><Relationship Id="rId12" Type="http://schemas.openxmlformats.org/officeDocument/2006/relationships/image" Target="../media/image62.jpeg"/><Relationship Id="rId17" Type="http://schemas.openxmlformats.org/officeDocument/2006/relationships/image" Target="../media/image67.jpg"/><Relationship Id="rId25" Type="http://schemas.openxmlformats.org/officeDocument/2006/relationships/image" Target="../media/image5.jpg"/><Relationship Id="rId2" Type="http://schemas.openxmlformats.org/officeDocument/2006/relationships/hyperlink" Target="https://www.cellnex.com/app/uploads/2022/06/POL_GR_007_Personal-Data-Protection-Policy-2022-WEB.pdf" TargetMode="External"/><Relationship Id="rId16" Type="http://schemas.openxmlformats.org/officeDocument/2006/relationships/image" Target="../media/image66.jpeg"/><Relationship Id="rId20" Type="http://schemas.openxmlformats.org/officeDocument/2006/relationships/hyperlink" Target="#'SOCIAL -&gt;'!A1"/><Relationship Id="rId29" Type="http://schemas.openxmlformats.org/officeDocument/2006/relationships/image" Target="../media/image7.jpg"/><Relationship Id="rId1" Type="http://schemas.openxmlformats.org/officeDocument/2006/relationships/hyperlink" Target="https://www.cellnex.com/app/uploads/2021/04/POL_GR_017_Occupational-Health-and-Safety-Policy_VF.pdf" TargetMode="External"/><Relationship Id="rId6" Type="http://schemas.openxmlformats.org/officeDocument/2006/relationships/image" Target="../media/image56.jpeg"/><Relationship Id="rId11" Type="http://schemas.openxmlformats.org/officeDocument/2006/relationships/image" Target="../media/image61.jpeg"/><Relationship Id="rId24" Type="http://schemas.openxmlformats.org/officeDocument/2006/relationships/hyperlink" Target="#'ANNEXES -&gt;'!A1"/><Relationship Id="rId5" Type="http://schemas.openxmlformats.org/officeDocument/2006/relationships/image" Target="../media/image55.jpeg"/><Relationship Id="rId15" Type="http://schemas.openxmlformats.org/officeDocument/2006/relationships/image" Target="../media/image65.jpeg"/><Relationship Id="rId23" Type="http://schemas.openxmlformats.org/officeDocument/2006/relationships/image" Target="../media/image45.jpg"/><Relationship Id="rId28" Type="http://schemas.openxmlformats.org/officeDocument/2006/relationships/hyperlink" Target="#Cover!A1"/><Relationship Id="rId10" Type="http://schemas.openxmlformats.org/officeDocument/2006/relationships/image" Target="../media/image60.jpeg"/><Relationship Id="rId19" Type="http://schemas.openxmlformats.org/officeDocument/2006/relationships/image" Target="../media/image25.jpg"/><Relationship Id="rId4" Type="http://schemas.openxmlformats.org/officeDocument/2006/relationships/hyperlink" Target="https://www.cellnex.com/app/uploads/2023/02/POL_GR_013_Procurement-Policy.pdf" TargetMode="External"/><Relationship Id="rId9" Type="http://schemas.openxmlformats.org/officeDocument/2006/relationships/image" Target="../media/image59.jpeg"/><Relationship Id="rId14" Type="http://schemas.openxmlformats.org/officeDocument/2006/relationships/image" Target="../media/image64.jpeg"/><Relationship Id="rId22" Type="http://schemas.openxmlformats.org/officeDocument/2006/relationships/hyperlink" Target="#'GOVERNANCE -&gt;'!A1"/><Relationship Id="rId27" Type="http://schemas.openxmlformats.org/officeDocument/2006/relationships/image" Target="../media/image6.jpg"/></Relationships>
</file>

<file path=xl/drawings/_rels/drawing22.xml.rels><?xml version="1.0" encoding="UTF-8" standalone="yes"?>
<Relationships xmlns="http://schemas.openxmlformats.org/package/2006/relationships"><Relationship Id="rId8" Type="http://schemas.openxmlformats.org/officeDocument/2006/relationships/image" Target="../media/image5.jpg"/><Relationship Id="rId3" Type="http://schemas.openxmlformats.org/officeDocument/2006/relationships/hyperlink" Target="#'SOCIAL -&gt;'!A1"/><Relationship Id="rId7" Type="http://schemas.openxmlformats.org/officeDocument/2006/relationships/hyperlink" Target="#'ANNEXES -&gt;'!A1"/><Relationship Id="rId12" Type="http://schemas.openxmlformats.org/officeDocument/2006/relationships/image" Target="../media/image7.jpg"/><Relationship Id="rId2" Type="http://schemas.openxmlformats.org/officeDocument/2006/relationships/image" Target="../media/image25.jpg"/><Relationship Id="rId1" Type="http://schemas.openxmlformats.org/officeDocument/2006/relationships/hyperlink" Target="#'ENVIRONMENT -&gt;'!A1"/><Relationship Id="rId6" Type="http://schemas.openxmlformats.org/officeDocument/2006/relationships/image" Target="../media/image45.jpg"/><Relationship Id="rId11" Type="http://schemas.openxmlformats.org/officeDocument/2006/relationships/hyperlink" Target="#Cover!A1"/><Relationship Id="rId5" Type="http://schemas.openxmlformats.org/officeDocument/2006/relationships/hyperlink" Target="#'GOVERNANCE -&gt;'!A1"/><Relationship Id="rId10" Type="http://schemas.openxmlformats.org/officeDocument/2006/relationships/image" Target="../media/image6.jpg"/><Relationship Id="rId4" Type="http://schemas.openxmlformats.org/officeDocument/2006/relationships/image" Target="../media/image36.jpg"/><Relationship Id="rId9"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editAs="absolute">
    <xdr:from>
      <xdr:col>2</xdr:col>
      <xdr:colOff>134296</xdr:colOff>
      <xdr:row>1</xdr:row>
      <xdr:rowOff>15450</xdr:rowOff>
    </xdr:from>
    <xdr:to>
      <xdr:col>15</xdr:col>
      <xdr:colOff>0</xdr:colOff>
      <xdr:row>39</xdr:row>
      <xdr:rowOff>36086</xdr:rowOff>
    </xdr:to>
    <xdr:pic>
      <xdr:nvPicPr>
        <xdr:cNvPr id="17" name="Imagen 16">
          <a:extLst>
            <a:ext uri="{FF2B5EF4-FFF2-40B4-BE49-F238E27FC236}">
              <a16:creationId xmlns:a16="http://schemas.microsoft.com/office/drawing/2014/main" id="{4AF7D335-48F1-AC43-97DF-71E782EF93D0}"/>
            </a:ext>
          </a:extLst>
        </xdr:cNvPr>
        <xdr:cNvPicPr>
          <a:picLocks noChangeAspect="1"/>
        </xdr:cNvPicPr>
      </xdr:nvPicPr>
      <xdr:blipFill>
        <a:blip xmlns:r="http://schemas.openxmlformats.org/officeDocument/2006/relationships" r:embed="rId1"/>
        <a:srcRect l="4376" r="4376"/>
        <a:stretch/>
      </xdr:blipFill>
      <xdr:spPr>
        <a:xfrm>
          <a:off x="2144071" y="967950"/>
          <a:ext cx="7542854" cy="6611936"/>
        </a:xfrm>
        <a:prstGeom prst="rect">
          <a:avLst/>
        </a:prstGeom>
      </xdr:spPr>
    </xdr:pic>
    <xdr:clientData/>
  </xdr:twoCellAnchor>
  <xdr:twoCellAnchor editAs="absolute">
    <xdr:from>
      <xdr:col>6</xdr:col>
      <xdr:colOff>478930</xdr:colOff>
      <xdr:row>0</xdr:row>
      <xdr:rowOff>0</xdr:rowOff>
    </xdr:from>
    <xdr:to>
      <xdr:col>8</xdr:col>
      <xdr:colOff>191275</xdr:colOff>
      <xdr:row>0</xdr:row>
      <xdr:rowOff>891540</xdr:rowOff>
    </xdr:to>
    <xdr:pic>
      <xdr:nvPicPr>
        <xdr:cNvPr id="3" name="Imagen 2">
          <a:hlinkClick xmlns:r="http://schemas.openxmlformats.org/officeDocument/2006/relationships" r:id="rId2"/>
          <a:extLst>
            <a:ext uri="{FF2B5EF4-FFF2-40B4-BE49-F238E27FC236}">
              <a16:creationId xmlns:a16="http://schemas.microsoft.com/office/drawing/2014/main" id="{F35075E1-8521-407A-A2C4-723025D88F69}"/>
            </a:ext>
          </a:extLst>
        </xdr:cNvPr>
        <xdr:cNvPicPr preferRelativeResize="0">
          <a:picLocks/>
        </xdr:cNvPicPr>
      </xdr:nvPicPr>
      <xdr:blipFill>
        <a:blip xmlns:r="http://schemas.openxmlformats.org/officeDocument/2006/relationships" r:embed="rId3"/>
        <a:srcRect/>
        <a:stretch/>
      </xdr:blipFill>
      <xdr:spPr>
        <a:xfrm>
          <a:off x="4850905" y="0"/>
          <a:ext cx="893445" cy="891540"/>
        </a:xfrm>
        <a:prstGeom prst="rect">
          <a:avLst/>
        </a:prstGeom>
      </xdr:spPr>
    </xdr:pic>
    <xdr:clientData/>
  </xdr:twoCellAnchor>
  <xdr:twoCellAnchor editAs="absolute">
    <xdr:from>
      <xdr:col>8</xdr:col>
      <xdr:colOff>192245</xdr:colOff>
      <xdr:row>0</xdr:row>
      <xdr:rowOff>0</xdr:rowOff>
    </xdr:from>
    <xdr:to>
      <xdr:col>9</xdr:col>
      <xdr:colOff>526460</xdr:colOff>
      <xdr:row>0</xdr:row>
      <xdr:rowOff>896190</xdr:rowOff>
    </xdr:to>
    <xdr:pic>
      <xdr:nvPicPr>
        <xdr:cNvPr id="4" name="Imagen 3">
          <a:hlinkClick xmlns:r="http://schemas.openxmlformats.org/officeDocument/2006/relationships" r:id="rId4"/>
          <a:extLst>
            <a:ext uri="{FF2B5EF4-FFF2-40B4-BE49-F238E27FC236}">
              <a16:creationId xmlns:a16="http://schemas.microsoft.com/office/drawing/2014/main" id="{4C6BE1AB-76BE-4690-8635-DA5FE41F286A}"/>
            </a:ext>
          </a:extLst>
        </xdr:cNvPr>
        <xdr:cNvPicPr>
          <a:picLocks noChangeAspect="1"/>
        </xdr:cNvPicPr>
      </xdr:nvPicPr>
      <xdr:blipFill>
        <a:blip xmlns:r="http://schemas.openxmlformats.org/officeDocument/2006/relationships" r:embed="rId5"/>
        <a:srcRect/>
        <a:stretch/>
      </xdr:blipFill>
      <xdr:spPr>
        <a:xfrm>
          <a:off x="5745320" y="0"/>
          <a:ext cx="924765" cy="896190"/>
        </a:xfrm>
        <a:prstGeom prst="rect">
          <a:avLst/>
        </a:prstGeom>
      </xdr:spPr>
    </xdr:pic>
    <xdr:clientData/>
  </xdr:twoCellAnchor>
  <xdr:twoCellAnchor editAs="absolute">
    <xdr:from>
      <xdr:col>9</xdr:col>
      <xdr:colOff>526045</xdr:colOff>
      <xdr:row>0</xdr:row>
      <xdr:rowOff>0</xdr:rowOff>
    </xdr:from>
    <xdr:to>
      <xdr:col>11</xdr:col>
      <xdr:colOff>267805</xdr:colOff>
      <xdr:row>0</xdr:row>
      <xdr:rowOff>896190</xdr:rowOff>
    </xdr:to>
    <xdr:pic>
      <xdr:nvPicPr>
        <xdr:cNvPr id="5" name="Imagen 4">
          <a:hlinkClick xmlns:r="http://schemas.openxmlformats.org/officeDocument/2006/relationships" r:id="rId6"/>
          <a:extLst>
            <a:ext uri="{FF2B5EF4-FFF2-40B4-BE49-F238E27FC236}">
              <a16:creationId xmlns:a16="http://schemas.microsoft.com/office/drawing/2014/main" id="{F9588DBA-097E-4CF4-9312-7AC70422E18C}"/>
            </a:ext>
          </a:extLst>
        </xdr:cNvPr>
        <xdr:cNvPicPr>
          <a:picLocks noChangeAspect="1"/>
        </xdr:cNvPicPr>
      </xdr:nvPicPr>
      <xdr:blipFill>
        <a:blip xmlns:r="http://schemas.openxmlformats.org/officeDocument/2006/relationships" r:embed="rId7"/>
        <a:srcRect/>
        <a:stretch/>
      </xdr:blipFill>
      <xdr:spPr>
        <a:xfrm>
          <a:off x="6669670" y="0"/>
          <a:ext cx="922860" cy="896190"/>
        </a:xfrm>
        <a:prstGeom prst="rect">
          <a:avLst/>
        </a:prstGeom>
      </xdr:spPr>
    </xdr:pic>
    <xdr:clientData/>
  </xdr:twoCellAnchor>
  <xdr:twoCellAnchor editAs="absolute">
    <xdr:from>
      <xdr:col>14</xdr:col>
      <xdr:colOff>245694</xdr:colOff>
      <xdr:row>0</xdr:row>
      <xdr:rowOff>0</xdr:rowOff>
    </xdr:from>
    <xdr:to>
      <xdr:col>15</xdr:col>
      <xdr:colOff>581814</xdr:colOff>
      <xdr:row>0</xdr:row>
      <xdr:rowOff>896190</xdr:rowOff>
    </xdr:to>
    <xdr:pic>
      <xdr:nvPicPr>
        <xdr:cNvPr id="6" name="Imagen 5">
          <a:hlinkClick xmlns:r="http://schemas.openxmlformats.org/officeDocument/2006/relationships" r:id="rId8"/>
          <a:extLst>
            <a:ext uri="{FF2B5EF4-FFF2-40B4-BE49-F238E27FC236}">
              <a16:creationId xmlns:a16="http://schemas.microsoft.com/office/drawing/2014/main" id="{52ABCBE5-FF83-4930-88CF-5ACDD92598B5}"/>
            </a:ext>
          </a:extLst>
        </xdr:cNvPr>
        <xdr:cNvPicPr>
          <a:picLocks noChangeAspect="1"/>
        </xdr:cNvPicPr>
      </xdr:nvPicPr>
      <xdr:blipFill>
        <a:blip xmlns:r="http://schemas.openxmlformats.org/officeDocument/2006/relationships" r:embed="rId9"/>
        <a:srcRect/>
        <a:stretch/>
      </xdr:blipFill>
      <xdr:spPr>
        <a:xfrm>
          <a:off x="9342069" y="0"/>
          <a:ext cx="926670" cy="896190"/>
        </a:xfrm>
        <a:prstGeom prst="rect">
          <a:avLst/>
        </a:prstGeom>
      </xdr:spPr>
    </xdr:pic>
    <xdr:clientData/>
  </xdr:twoCellAnchor>
  <xdr:twoCellAnchor editAs="absolute">
    <xdr:from>
      <xdr:col>16</xdr:col>
      <xdr:colOff>228600</xdr:colOff>
      <xdr:row>0</xdr:row>
      <xdr:rowOff>9525</xdr:rowOff>
    </xdr:from>
    <xdr:to>
      <xdr:col>16</xdr:col>
      <xdr:colOff>552600</xdr:colOff>
      <xdr:row>0</xdr:row>
      <xdr:rowOff>909525</xdr:rowOff>
    </xdr:to>
    <xdr:pic>
      <xdr:nvPicPr>
        <xdr:cNvPr id="7" name="Imagen 6">
          <a:hlinkClick xmlns:r="http://schemas.openxmlformats.org/officeDocument/2006/relationships" r:id="rId10"/>
          <a:extLst>
            <a:ext uri="{FF2B5EF4-FFF2-40B4-BE49-F238E27FC236}">
              <a16:creationId xmlns:a16="http://schemas.microsoft.com/office/drawing/2014/main" id="{6779F596-C574-45DC-86A0-B1893C4FC442}"/>
            </a:ext>
          </a:extLst>
        </xdr:cNvPr>
        <xdr:cNvPicPr>
          <a:picLocks noChangeAspect="1"/>
        </xdr:cNvPicPr>
      </xdr:nvPicPr>
      <xdr:blipFill rotWithShape="1">
        <a:blip xmlns:r="http://schemas.openxmlformats.org/officeDocument/2006/relationships" r:embed="rId11"/>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4</xdr:col>
      <xdr:colOff>86073</xdr:colOff>
      <xdr:row>1</xdr:row>
      <xdr:rowOff>0</xdr:rowOff>
    </xdr:to>
    <xdr:pic>
      <xdr:nvPicPr>
        <xdr:cNvPr id="9" name="Imagen 8">
          <a:hlinkClick xmlns:r="http://schemas.openxmlformats.org/officeDocument/2006/relationships" r:id="rId12"/>
          <a:extLst>
            <a:ext uri="{FF2B5EF4-FFF2-40B4-BE49-F238E27FC236}">
              <a16:creationId xmlns:a16="http://schemas.microsoft.com/office/drawing/2014/main" id="{8287241A-00F7-4CC0-8A09-36B28D99560C}"/>
            </a:ext>
          </a:extLst>
        </xdr:cNvPr>
        <xdr:cNvPicPr>
          <a:picLocks noChangeAspect="1"/>
        </xdr:cNvPicPr>
      </xdr:nvPicPr>
      <xdr:blipFill rotWithShape="1">
        <a:blip xmlns:r="http://schemas.openxmlformats.org/officeDocument/2006/relationships" r:embed="rId13"/>
        <a:srcRect t="32168" b="19445"/>
        <a:stretch/>
      </xdr:blipFill>
      <xdr:spPr>
        <a:xfrm>
          <a:off x="1238250" y="0"/>
          <a:ext cx="1972023" cy="952500"/>
        </a:xfrm>
        <a:prstGeom prst="rect">
          <a:avLst/>
        </a:prstGeom>
      </xdr:spPr>
    </xdr:pic>
    <xdr:clientData/>
  </xdr:twoCellAnchor>
  <xdr:twoCellAnchor>
    <xdr:from>
      <xdr:col>17</xdr:col>
      <xdr:colOff>352425</xdr:colOff>
      <xdr:row>0</xdr:row>
      <xdr:rowOff>139065</xdr:rowOff>
    </xdr:from>
    <xdr:to>
      <xdr:col>22</xdr:col>
      <xdr:colOff>24765</xdr:colOff>
      <xdr:row>0</xdr:row>
      <xdr:rowOff>840105</xdr:rowOff>
    </xdr:to>
    <xdr:sp macro="" textlink="">
      <xdr:nvSpPr>
        <xdr:cNvPr id="2" name="Rectangle 1">
          <a:extLst>
            <a:ext uri="{FF2B5EF4-FFF2-40B4-BE49-F238E27FC236}">
              <a16:creationId xmlns:a16="http://schemas.microsoft.com/office/drawing/2014/main" id="{266AF26D-E7FE-412D-98ED-F96065E5C1AD}"/>
            </a:ext>
          </a:extLst>
        </xdr:cNvPr>
        <xdr:cNvSpPr/>
      </xdr:nvSpPr>
      <xdr:spPr>
        <a:xfrm>
          <a:off x="11220450" y="139065"/>
          <a:ext cx="2625090" cy="701040"/>
        </a:xfrm>
        <a:prstGeom prst="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ES" sz="1100"/>
            <a:t>REPLICAR ESTOS</a:t>
          </a:r>
          <a:r>
            <a:rPr lang="es-ES" sz="1100" baseline="0"/>
            <a:t> ESPACIOS DEL ENCABEZADO PARA TODAS LAS PESTAÑAS</a:t>
          </a:r>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90</xdr:col>
      <xdr:colOff>50800</xdr:colOff>
      <xdr:row>169</xdr:row>
      <xdr:rowOff>76200</xdr:rowOff>
    </xdr:from>
    <xdr:to>
      <xdr:col>101</xdr:col>
      <xdr:colOff>419100</xdr:colOff>
      <xdr:row>174</xdr:row>
      <xdr:rowOff>78392</xdr:rowOff>
    </xdr:to>
    <xdr:pic>
      <xdr:nvPicPr>
        <xdr:cNvPr id="12" name="Imagen 11">
          <a:extLst>
            <a:ext uri="{FF2B5EF4-FFF2-40B4-BE49-F238E27FC236}">
              <a16:creationId xmlns:a16="http://schemas.microsoft.com/office/drawing/2014/main" id="{C29D0866-1172-2A4F-8999-BC017D5EC417}"/>
            </a:ext>
          </a:extLst>
        </xdr:cNvPr>
        <xdr:cNvPicPr>
          <a:picLocks noChangeAspect="1"/>
        </xdr:cNvPicPr>
      </xdr:nvPicPr>
      <xdr:blipFill>
        <a:blip xmlns:r="http://schemas.openxmlformats.org/officeDocument/2006/relationships" r:embed="rId1"/>
        <a:stretch>
          <a:fillRect/>
        </a:stretch>
      </xdr:blipFill>
      <xdr:spPr>
        <a:xfrm>
          <a:off x="71170800" y="34747200"/>
          <a:ext cx="7772400" cy="827692"/>
        </a:xfrm>
        <a:prstGeom prst="rect">
          <a:avLst/>
        </a:prstGeom>
      </xdr:spPr>
    </xdr:pic>
    <xdr:clientData/>
  </xdr:twoCellAnchor>
  <xdr:twoCellAnchor editAs="oneCell">
    <xdr:from>
      <xdr:col>63</xdr:col>
      <xdr:colOff>431800</xdr:colOff>
      <xdr:row>116</xdr:row>
      <xdr:rowOff>139700</xdr:rowOff>
    </xdr:from>
    <xdr:to>
      <xdr:col>75</xdr:col>
      <xdr:colOff>136525</xdr:colOff>
      <xdr:row>121</xdr:row>
      <xdr:rowOff>149512</xdr:rowOff>
    </xdr:to>
    <xdr:pic>
      <xdr:nvPicPr>
        <xdr:cNvPr id="13" name="Imagen 12">
          <a:extLst>
            <a:ext uri="{FF2B5EF4-FFF2-40B4-BE49-F238E27FC236}">
              <a16:creationId xmlns:a16="http://schemas.microsoft.com/office/drawing/2014/main" id="{0E0111F4-E4BB-554D-B873-6EDB9F4E7384}"/>
            </a:ext>
          </a:extLst>
        </xdr:cNvPr>
        <xdr:cNvPicPr>
          <a:picLocks noChangeAspect="1"/>
        </xdr:cNvPicPr>
      </xdr:nvPicPr>
      <xdr:blipFill>
        <a:blip xmlns:r="http://schemas.openxmlformats.org/officeDocument/2006/relationships" r:embed="rId2"/>
        <a:stretch>
          <a:fillRect/>
        </a:stretch>
      </xdr:blipFill>
      <xdr:spPr>
        <a:xfrm>
          <a:off x="53378100" y="26060400"/>
          <a:ext cx="7772400" cy="827692"/>
        </a:xfrm>
        <a:prstGeom prst="rect">
          <a:avLst/>
        </a:prstGeom>
      </xdr:spPr>
    </xdr:pic>
    <xdr:clientData/>
  </xdr:twoCellAnchor>
  <xdr:twoCellAnchor editAs="oneCell">
    <xdr:from>
      <xdr:col>37</xdr:col>
      <xdr:colOff>139700</xdr:colOff>
      <xdr:row>64</xdr:row>
      <xdr:rowOff>38100</xdr:rowOff>
    </xdr:from>
    <xdr:to>
      <xdr:col>48</xdr:col>
      <xdr:colOff>517525</xdr:colOff>
      <xdr:row>69</xdr:row>
      <xdr:rowOff>37968</xdr:rowOff>
    </xdr:to>
    <xdr:pic>
      <xdr:nvPicPr>
        <xdr:cNvPr id="14" name="Imagen 13">
          <a:extLst>
            <a:ext uri="{FF2B5EF4-FFF2-40B4-BE49-F238E27FC236}">
              <a16:creationId xmlns:a16="http://schemas.microsoft.com/office/drawing/2014/main" id="{E1226EA4-AD71-B945-97F5-C1B260B1BC18}"/>
            </a:ext>
          </a:extLst>
        </xdr:cNvPr>
        <xdr:cNvPicPr>
          <a:picLocks noChangeAspect="1"/>
        </xdr:cNvPicPr>
      </xdr:nvPicPr>
      <xdr:blipFill>
        <a:blip xmlns:r="http://schemas.openxmlformats.org/officeDocument/2006/relationships" r:embed="rId3"/>
        <a:stretch>
          <a:fillRect/>
        </a:stretch>
      </xdr:blipFill>
      <xdr:spPr>
        <a:xfrm>
          <a:off x="35585400" y="17373600"/>
          <a:ext cx="7772400" cy="825367"/>
        </a:xfrm>
        <a:prstGeom prst="rect">
          <a:avLst/>
        </a:prstGeom>
      </xdr:spPr>
    </xdr:pic>
    <xdr:clientData/>
  </xdr:twoCellAnchor>
  <xdr:twoCellAnchor editAs="oneCell">
    <xdr:from>
      <xdr:col>1</xdr:col>
      <xdr:colOff>1054</xdr:colOff>
      <xdr:row>9</xdr:row>
      <xdr:rowOff>119846</xdr:rowOff>
    </xdr:from>
    <xdr:to>
      <xdr:col>3</xdr:col>
      <xdr:colOff>35006</xdr:colOff>
      <xdr:row>10</xdr:row>
      <xdr:rowOff>974590</xdr:rowOff>
    </xdr:to>
    <xdr:pic>
      <xdr:nvPicPr>
        <xdr:cNvPr id="15" name="Imagen 14">
          <a:hlinkClick xmlns:r="http://schemas.openxmlformats.org/officeDocument/2006/relationships" r:id="rId4"/>
          <a:extLst>
            <a:ext uri="{FF2B5EF4-FFF2-40B4-BE49-F238E27FC236}">
              <a16:creationId xmlns:a16="http://schemas.microsoft.com/office/drawing/2014/main" id="{41DBCE9E-C7CE-134A-8C95-EC28C0B83765}"/>
            </a:ext>
          </a:extLst>
        </xdr:cNvPr>
        <xdr:cNvPicPr>
          <a:picLocks noChangeAspect="1"/>
        </xdr:cNvPicPr>
      </xdr:nvPicPr>
      <xdr:blipFill>
        <a:blip xmlns:r="http://schemas.openxmlformats.org/officeDocument/2006/relationships" r:embed="rId5"/>
        <a:srcRect/>
        <a:stretch/>
      </xdr:blipFill>
      <xdr:spPr>
        <a:xfrm>
          <a:off x="1382179" y="3882221"/>
          <a:ext cx="9322732" cy="989999"/>
        </a:xfrm>
        <a:prstGeom prst="rect">
          <a:avLst/>
        </a:prstGeom>
      </xdr:spPr>
    </xdr:pic>
    <xdr:clientData/>
  </xdr:twoCellAnchor>
  <xdr:twoCellAnchor editAs="oneCell">
    <xdr:from>
      <xdr:col>0</xdr:col>
      <xdr:colOff>1374657</xdr:colOff>
      <xdr:row>20</xdr:row>
      <xdr:rowOff>118161</xdr:rowOff>
    </xdr:from>
    <xdr:to>
      <xdr:col>3</xdr:col>
      <xdr:colOff>3201</xdr:colOff>
      <xdr:row>21</xdr:row>
      <xdr:rowOff>974811</xdr:rowOff>
    </xdr:to>
    <xdr:pic>
      <xdr:nvPicPr>
        <xdr:cNvPr id="16" name="Imagen 15">
          <a:hlinkClick xmlns:r="http://schemas.openxmlformats.org/officeDocument/2006/relationships" r:id="rId6"/>
          <a:extLst>
            <a:ext uri="{FF2B5EF4-FFF2-40B4-BE49-F238E27FC236}">
              <a16:creationId xmlns:a16="http://schemas.microsoft.com/office/drawing/2014/main" id="{A23F750C-C6A7-8F4B-9B9D-6EFE461511E7}"/>
            </a:ext>
          </a:extLst>
        </xdr:cNvPr>
        <xdr:cNvPicPr>
          <a:picLocks noChangeAspect="1"/>
        </xdr:cNvPicPr>
      </xdr:nvPicPr>
      <xdr:blipFill>
        <a:blip xmlns:r="http://schemas.openxmlformats.org/officeDocument/2006/relationships" r:embed="rId1"/>
        <a:srcRect/>
        <a:stretch/>
      </xdr:blipFill>
      <xdr:spPr>
        <a:xfrm>
          <a:off x="1374657" y="8279181"/>
          <a:ext cx="9311784" cy="990000"/>
        </a:xfrm>
        <a:prstGeom prst="rect">
          <a:avLst/>
        </a:prstGeom>
      </xdr:spPr>
    </xdr:pic>
    <xdr:clientData/>
  </xdr:twoCellAnchor>
  <xdr:twoCellAnchor editAs="oneCell">
    <xdr:from>
      <xdr:col>0</xdr:col>
      <xdr:colOff>1380543</xdr:colOff>
      <xdr:row>16</xdr:row>
      <xdr:rowOff>220</xdr:rowOff>
    </xdr:from>
    <xdr:to>
      <xdr:col>3</xdr:col>
      <xdr:colOff>21940</xdr:colOff>
      <xdr:row>16</xdr:row>
      <xdr:rowOff>990219</xdr:rowOff>
    </xdr:to>
    <xdr:pic>
      <xdr:nvPicPr>
        <xdr:cNvPr id="17" name="Imagen 16">
          <a:hlinkClick xmlns:r="http://schemas.openxmlformats.org/officeDocument/2006/relationships" r:id="rId7"/>
          <a:extLst>
            <a:ext uri="{FF2B5EF4-FFF2-40B4-BE49-F238E27FC236}">
              <a16:creationId xmlns:a16="http://schemas.microsoft.com/office/drawing/2014/main" id="{CFAA8E59-DFB9-1645-908C-52B7917C82C1}"/>
            </a:ext>
          </a:extLst>
        </xdr:cNvPr>
        <xdr:cNvPicPr>
          <a:picLocks noChangeAspect="1"/>
        </xdr:cNvPicPr>
      </xdr:nvPicPr>
      <xdr:blipFill>
        <a:blip xmlns:r="http://schemas.openxmlformats.org/officeDocument/2006/relationships" r:embed="rId3"/>
        <a:srcRect/>
        <a:stretch/>
      </xdr:blipFill>
      <xdr:spPr>
        <a:xfrm>
          <a:off x="1380543" y="6258145"/>
          <a:ext cx="9322732" cy="989999"/>
        </a:xfrm>
        <a:prstGeom prst="rect">
          <a:avLst/>
        </a:prstGeom>
      </xdr:spPr>
    </xdr:pic>
    <xdr:clientData/>
  </xdr:twoCellAnchor>
  <xdr:twoCellAnchor editAs="oneCell">
    <xdr:from>
      <xdr:col>1</xdr:col>
      <xdr:colOff>0</xdr:colOff>
      <xdr:row>4</xdr:row>
      <xdr:rowOff>220</xdr:rowOff>
    </xdr:from>
    <xdr:to>
      <xdr:col>3</xdr:col>
      <xdr:colOff>3703</xdr:colOff>
      <xdr:row>5</xdr:row>
      <xdr:rowOff>1904</xdr:rowOff>
    </xdr:to>
    <xdr:pic>
      <xdr:nvPicPr>
        <xdr:cNvPr id="18" name="Imagen 17">
          <a:hlinkClick xmlns:r="http://schemas.openxmlformats.org/officeDocument/2006/relationships" r:id="rId8"/>
          <a:extLst>
            <a:ext uri="{FF2B5EF4-FFF2-40B4-BE49-F238E27FC236}">
              <a16:creationId xmlns:a16="http://schemas.microsoft.com/office/drawing/2014/main" id="{4A8DC87E-4AA5-0947-AFBD-4F442A3A3FD2}"/>
            </a:ext>
          </a:extLst>
        </xdr:cNvPr>
        <xdr:cNvPicPr>
          <a:picLocks noChangeAspect="1"/>
        </xdr:cNvPicPr>
      </xdr:nvPicPr>
      <xdr:blipFill>
        <a:blip xmlns:r="http://schemas.openxmlformats.org/officeDocument/2006/relationships" r:embed="rId2"/>
        <a:srcRect/>
        <a:stretch/>
      </xdr:blipFill>
      <xdr:spPr>
        <a:xfrm>
          <a:off x="1381125" y="1514695"/>
          <a:ext cx="9300103" cy="990379"/>
        </a:xfrm>
        <a:prstGeom prst="rect">
          <a:avLst/>
        </a:prstGeom>
      </xdr:spPr>
    </xdr:pic>
    <xdr:clientData/>
  </xdr:twoCellAnchor>
  <xdr:twoCellAnchor editAs="absolute">
    <xdr:from>
      <xdr:col>1</xdr:col>
      <xdr:colOff>2799220</xdr:colOff>
      <xdr:row>0</xdr:row>
      <xdr:rowOff>0</xdr:rowOff>
    </xdr:from>
    <xdr:to>
      <xdr:col>1</xdr:col>
      <xdr:colOff>3711715</xdr:colOff>
      <xdr:row>0</xdr:row>
      <xdr:rowOff>891540</xdr:rowOff>
    </xdr:to>
    <xdr:pic>
      <xdr:nvPicPr>
        <xdr:cNvPr id="3" name="Imagen 2">
          <a:hlinkClick xmlns:r="http://schemas.openxmlformats.org/officeDocument/2006/relationships" r:id="rId8"/>
          <a:extLst>
            <a:ext uri="{FF2B5EF4-FFF2-40B4-BE49-F238E27FC236}">
              <a16:creationId xmlns:a16="http://schemas.microsoft.com/office/drawing/2014/main" id="{CCA913FF-6D8A-4174-9819-F3572E07C1A0}"/>
            </a:ext>
          </a:extLst>
        </xdr:cNvPr>
        <xdr:cNvPicPr preferRelativeResize="0">
          <a:picLocks/>
        </xdr:cNvPicPr>
      </xdr:nvPicPr>
      <xdr:blipFill>
        <a:blip xmlns:r="http://schemas.openxmlformats.org/officeDocument/2006/relationships" r:embed="rId9"/>
        <a:srcRect/>
        <a:stretch/>
      </xdr:blipFill>
      <xdr:spPr>
        <a:xfrm>
          <a:off x="4189870" y="0"/>
          <a:ext cx="895350" cy="895350"/>
        </a:xfrm>
        <a:prstGeom prst="rect">
          <a:avLst/>
        </a:prstGeom>
      </xdr:spPr>
    </xdr:pic>
    <xdr:clientData/>
  </xdr:twoCellAnchor>
  <xdr:twoCellAnchor editAs="absolute">
    <xdr:from>
      <xdr:col>1</xdr:col>
      <xdr:colOff>3712685</xdr:colOff>
      <xdr:row>0</xdr:row>
      <xdr:rowOff>0</xdr:rowOff>
    </xdr:from>
    <xdr:to>
      <xdr:col>1</xdr:col>
      <xdr:colOff>4629830</xdr:colOff>
      <xdr:row>0</xdr:row>
      <xdr:rowOff>896190</xdr:rowOff>
    </xdr:to>
    <xdr:pic>
      <xdr:nvPicPr>
        <xdr:cNvPr id="4" name="Imagen 3">
          <a:hlinkClick xmlns:r="http://schemas.openxmlformats.org/officeDocument/2006/relationships" r:id="rId4"/>
          <a:extLst>
            <a:ext uri="{FF2B5EF4-FFF2-40B4-BE49-F238E27FC236}">
              <a16:creationId xmlns:a16="http://schemas.microsoft.com/office/drawing/2014/main" id="{19E2D1FF-1430-4DEB-9B81-4729AD08E991}"/>
            </a:ext>
          </a:extLst>
        </xdr:cNvPr>
        <xdr:cNvPicPr>
          <a:picLocks noChangeAspect="1"/>
        </xdr:cNvPicPr>
      </xdr:nvPicPr>
      <xdr:blipFill>
        <a:blip xmlns:r="http://schemas.openxmlformats.org/officeDocument/2006/relationships" r:embed="rId10"/>
        <a:srcRect/>
        <a:stretch/>
      </xdr:blipFill>
      <xdr:spPr>
        <a:xfrm>
          <a:off x="5097620" y="0"/>
          <a:ext cx="900000" cy="900000"/>
        </a:xfrm>
        <a:prstGeom prst="rect">
          <a:avLst/>
        </a:prstGeom>
      </xdr:spPr>
    </xdr:pic>
    <xdr:clientData/>
  </xdr:twoCellAnchor>
  <xdr:twoCellAnchor editAs="absolute">
    <xdr:from>
      <xdr:col>1</xdr:col>
      <xdr:colOff>4629415</xdr:colOff>
      <xdr:row>0</xdr:row>
      <xdr:rowOff>0</xdr:rowOff>
    </xdr:from>
    <xdr:to>
      <xdr:col>1</xdr:col>
      <xdr:colOff>5525605</xdr:colOff>
      <xdr:row>0</xdr:row>
      <xdr:rowOff>896190</xdr:rowOff>
    </xdr:to>
    <xdr:pic>
      <xdr:nvPicPr>
        <xdr:cNvPr id="5" name="Imagen 4">
          <a:hlinkClick xmlns:r="http://schemas.openxmlformats.org/officeDocument/2006/relationships" r:id="rId7"/>
          <a:extLst>
            <a:ext uri="{FF2B5EF4-FFF2-40B4-BE49-F238E27FC236}">
              <a16:creationId xmlns:a16="http://schemas.microsoft.com/office/drawing/2014/main" id="{EDCCE572-9807-47CB-A979-925F48AC74ED}"/>
            </a:ext>
          </a:extLst>
        </xdr:cNvPr>
        <xdr:cNvPicPr>
          <a:picLocks noChangeAspect="1"/>
        </xdr:cNvPicPr>
      </xdr:nvPicPr>
      <xdr:blipFill>
        <a:blip xmlns:r="http://schemas.openxmlformats.org/officeDocument/2006/relationships" r:embed="rId11"/>
        <a:srcRect/>
        <a:stretch/>
      </xdr:blipFill>
      <xdr:spPr>
        <a:xfrm>
          <a:off x="6006730" y="0"/>
          <a:ext cx="900000" cy="900000"/>
        </a:xfrm>
        <a:prstGeom prst="rect">
          <a:avLst/>
        </a:prstGeom>
      </xdr:spPr>
    </xdr:pic>
    <xdr:clientData/>
  </xdr:twoCellAnchor>
  <xdr:twoCellAnchor editAs="absolute">
    <xdr:from>
      <xdr:col>1</xdr:col>
      <xdr:colOff>7237044</xdr:colOff>
      <xdr:row>0</xdr:row>
      <xdr:rowOff>0</xdr:rowOff>
    </xdr:from>
    <xdr:to>
      <xdr:col>1</xdr:col>
      <xdr:colOff>8133234</xdr:colOff>
      <xdr:row>0</xdr:row>
      <xdr:rowOff>896190</xdr:rowOff>
    </xdr:to>
    <xdr:pic>
      <xdr:nvPicPr>
        <xdr:cNvPr id="6" name="Imagen 5">
          <a:hlinkClick xmlns:r="http://schemas.openxmlformats.org/officeDocument/2006/relationships" r:id="rId6"/>
          <a:extLst>
            <a:ext uri="{FF2B5EF4-FFF2-40B4-BE49-F238E27FC236}">
              <a16:creationId xmlns:a16="http://schemas.microsoft.com/office/drawing/2014/main" id="{A4AF5887-6CD5-4564-98FC-BA5476481172}"/>
            </a:ext>
          </a:extLst>
        </xdr:cNvPr>
        <xdr:cNvPicPr>
          <a:picLocks noChangeAspect="1"/>
        </xdr:cNvPicPr>
      </xdr:nvPicPr>
      <xdr:blipFill>
        <a:blip xmlns:r="http://schemas.openxmlformats.org/officeDocument/2006/relationships" r:embed="rId12"/>
        <a:srcRect/>
        <a:stretch/>
      </xdr:blipFill>
      <xdr:spPr>
        <a:xfrm>
          <a:off x="8618169" y="0"/>
          <a:ext cx="900000" cy="900000"/>
        </a:xfrm>
        <a:prstGeom prst="rect">
          <a:avLst/>
        </a:prstGeom>
      </xdr:spPr>
    </xdr:pic>
    <xdr:clientData/>
  </xdr:twoCellAnchor>
  <xdr:twoCellAnchor editAs="absolute">
    <xdr:from>
      <xdr:col>2</xdr:col>
      <xdr:colOff>133350</xdr:colOff>
      <xdr:row>0</xdr:row>
      <xdr:rowOff>19050</xdr:rowOff>
    </xdr:from>
    <xdr:to>
      <xdr:col>2</xdr:col>
      <xdr:colOff>440205</xdr:colOff>
      <xdr:row>0</xdr:row>
      <xdr:rowOff>898095</xdr:rowOff>
    </xdr:to>
    <xdr:pic>
      <xdr:nvPicPr>
        <xdr:cNvPr id="7" name="Imagen 6">
          <a:hlinkClick xmlns:r="http://schemas.openxmlformats.org/officeDocument/2006/relationships" r:id="rId13"/>
          <a:extLst>
            <a:ext uri="{FF2B5EF4-FFF2-40B4-BE49-F238E27FC236}">
              <a16:creationId xmlns:a16="http://schemas.microsoft.com/office/drawing/2014/main" id="{59F43158-44D8-48C6-81DE-EA37E3462074}"/>
            </a:ext>
          </a:extLst>
        </xdr:cNvPr>
        <xdr:cNvPicPr>
          <a:picLocks noChangeAspect="1"/>
        </xdr:cNvPicPr>
      </xdr:nvPicPr>
      <xdr:blipFill rotWithShape="1">
        <a:blip xmlns:r="http://schemas.openxmlformats.org/officeDocument/2006/relationships" r:embed="rId14"/>
        <a:srcRect l="31194" r="32807"/>
        <a:stretch/>
      </xdr:blipFill>
      <xdr:spPr>
        <a:xfrm>
          <a:off x="10325100" y="9525"/>
          <a:ext cx="324000" cy="900000"/>
        </a:xfrm>
        <a:prstGeom prst="rect">
          <a:avLst/>
        </a:prstGeom>
      </xdr:spPr>
    </xdr:pic>
    <xdr:clientData/>
  </xdr:twoCellAnchor>
  <xdr:twoCellAnchor editAs="absolute">
    <xdr:from>
      <xdr:col>0</xdr:col>
      <xdr:colOff>1234440</xdr:colOff>
      <xdr:row>0</xdr:row>
      <xdr:rowOff>0</xdr:rowOff>
    </xdr:from>
    <xdr:to>
      <xdr:col>1</xdr:col>
      <xdr:colOff>1829148</xdr:colOff>
      <xdr:row>1</xdr:row>
      <xdr:rowOff>0</xdr:rowOff>
    </xdr:to>
    <xdr:pic>
      <xdr:nvPicPr>
        <xdr:cNvPr id="20" name="Imagen 19">
          <a:hlinkClick xmlns:r="http://schemas.openxmlformats.org/officeDocument/2006/relationships" r:id="rId15"/>
          <a:extLst>
            <a:ext uri="{FF2B5EF4-FFF2-40B4-BE49-F238E27FC236}">
              <a16:creationId xmlns:a16="http://schemas.microsoft.com/office/drawing/2014/main" id="{B0452A00-C8BA-4F3F-8090-CACD434D70B8}"/>
            </a:ext>
          </a:extLst>
        </xdr:cNvPr>
        <xdr:cNvPicPr>
          <a:picLocks noChangeAspect="1"/>
        </xdr:cNvPicPr>
      </xdr:nvPicPr>
      <xdr:blipFill rotWithShape="1">
        <a:blip xmlns:r="http://schemas.openxmlformats.org/officeDocument/2006/relationships" r:embed="rId16"/>
        <a:srcRect t="32168" b="19445"/>
        <a:stretch/>
      </xdr:blipFill>
      <xdr:spPr>
        <a:xfrm>
          <a:off x="1238250" y="0"/>
          <a:ext cx="1972023" cy="952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2803030</xdr:colOff>
      <xdr:row>0</xdr:row>
      <xdr:rowOff>0</xdr:rowOff>
    </xdr:from>
    <xdr:to>
      <xdr:col>1</xdr:col>
      <xdr:colOff>3715525</xdr:colOff>
      <xdr:row>0</xdr:row>
      <xdr:rowOff>895350</xdr:rowOff>
    </xdr:to>
    <xdr:pic>
      <xdr:nvPicPr>
        <xdr:cNvPr id="6" name="Imagen 5">
          <a:hlinkClick xmlns:r="http://schemas.openxmlformats.org/officeDocument/2006/relationships" r:id="rId1"/>
          <a:extLst>
            <a:ext uri="{FF2B5EF4-FFF2-40B4-BE49-F238E27FC236}">
              <a16:creationId xmlns:a16="http://schemas.microsoft.com/office/drawing/2014/main" id="{C6DBC6FA-2A2C-4BFF-B128-5A6901AE7C5A}"/>
            </a:ext>
          </a:extLst>
        </xdr:cNvPr>
        <xdr:cNvPicPr preferRelativeResize="0">
          <a:picLocks/>
        </xdr:cNvPicPr>
      </xdr:nvPicPr>
      <xdr:blipFill>
        <a:blip xmlns:r="http://schemas.openxmlformats.org/officeDocument/2006/relationships" r:embed="rId2"/>
        <a:srcRect/>
        <a:stretch/>
      </xdr:blipFill>
      <xdr:spPr>
        <a:xfrm>
          <a:off x="4189870" y="0"/>
          <a:ext cx="895350" cy="895350"/>
        </a:xfrm>
        <a:prstGeom prst="rect">
          <a:avLst/>
        </a:prstGeom>
      </xdr:spPr>
    </xdr:pic>
    <xdr:clientData/>
  </xdr:twoCellAnchor>
  <xdr:twoCellAnchor editAs="absolute">
    <xdr:from>
      <xdr:col>1</xdr:col>
      <xdr:colOff>3716495</xdr:colOff>
      <xdr:row>0</xdr:row>
      <xdr:rowOff>0</xdr:rowOff>
    </xdr:from>
    <xdr:to>
      <xdr:col>1</xdr:col>
      <xdr:colOff>4626020</xdr:colOff>
      <xdr:row>0</xdr:row>
      <xdr:rowOff>892380</xdr:rowOff>
    </xdr:to>
    <xdr:pic>
      <xdr:nvPicPr>
        <xdr:cNvPr id="9" name="Imagen 8">
          <a:hlinkClick xmlns:r="http://schemas.openxmlformats.org/officeDocument/2006/relationships" r:id="rId3"/>
          <a:extLst>
            <a:ext uri="{FF2B5EF4-FFF2-40B4-BE49-F238E27FC236}">
              <a16:creationId xmlns:a16="http://schemas.microsoft.com/office/drawing/2014/main" id="{A1CBB872-D410-4A17-AC01-50E77344D023}"/>
            </a:ext>
          </a:extLst>
        </xdr:cNvPr>
        <xdr:cNvPicPr>
          <a:picLocks noChangeAspect="1"/>
        </xdr:cNvPicPr>
      </xdr:nvPicPr>
      <xdr:blipFill>
        <a:blip xmlns:r="http://schemas.openxmlformats.org/officeDocument/2006/relationships" r:embed="rId4"/>
        <a:srcRect/>
        <a:stretch/>
      </xdr:blipFill>
      <xdr:spPr>
        <a:xfrm>
          <a:off x="5097620" y="0"/>
          <a:ext cx="900000" cy="900000"/>
        </a:xfrm>
        <a:prstGeom prst="rect">
          <a:avLst/>
        </a:prstGeom>
      </xdr:spPr>
    </xdr:pic>
    <xdr:clientData/>
  </xdr:twoCellAnchor>
  <xdr:twoCellAnchor editAs="absolute">
    <xdr:from>
      <xdr:col>1</xdr:col>
      <xdr:colOff>4625605</xdr:colOff>
      <xdr:row>0</xdr:row>
      <xdr:rowOff>0</xdr:rowOff>
    </xdr:from>
    <xdr:to>
      <xdr:col>1</xdr:col>
      <xdr:colOff>5525605</xdr:colOff>
      <xdr:row>0</xdr:row>
      <xdr:rowOff>892380</xdr:rowOff>
    </xdr:to>
    <xdr:pic>
      <xdr:nvPicPr>
        <xdr:cNvPr id="10" name="Imagen 9">
          <a:hlinkClick xmlns:r="http://schemas.openxmlformats.org/officeDocument/2006/relationships" r:id="rId5"/>
          <a:extLst>
            <a:ext uri="{FF2B5EF4-FFF2-40B4-BE49-F238E27FC236}">
              <a16:creationId xmlns:a16="http://schemas.microsoft.com/office/drawing/2014/main" id="{2494A7C4-B337-4FEC-9E39-88BEC04D571F}"/>
            </a:ext>
          </a:extLst>
        </xdr:cNvPr>
        <xdr:cNvPicPr>
          <a:picLocks noChangeAspect="1"/>
        </xdr:cNvPicPr>
      </xdr:nvPicPr>
      <xdr:blipFill>
        <a:blip xmlns:r="http://schemas.openxmlformats.org/officeDocument/2006/relationships" r:embed="rId6"/>
        <a:srcRect/>
        <a:stretch/>
      </xdr:blipFill>
      <xdr:spPr>
        <a:xfrm>
          <a:off x="6006730" y="0"/>
          <a:ext cx="900000" cy="900000"/>
        </a:xfrm>
        <a:prstGeom prst="rect">
          <a:avLst/>
        </a:prstGeom>
      </xdr:spPr>
    </xdr:pic>
    <xdr:clientData/>
  </xdr:twoCellAnchor>
  <xdr:twoCellAnchor editAs="absolute">
    <xdr:from>
      <xdr:col>3</xdr:col>
      <xdr:colOff>17094</xdr:colOff>
      <xdr:row>0</xdr:row>
      <xdr:rowOff>0</xdr:rowOff>
    </xdr:from>
    <xdr:to>
      <xdr:col>3</xdr:col>
      <xdr:colOff>898044</xdr:colOff>
      <xdr:row>0</xdr:row>
      <xdr:rowOff>892380</xdr:rowOff>
    </xdr:to>
    <xdr:pic>
      <xdr:nvPicPr>
        <xdr:cNvPr id="11" name="Imagen 10">
          <a:hlinkClick xmlns:r="http://schemas.openxmlformats.org/officeDocument/2006/relationships" r:id="rId7"/>
          <a:extLst>
            <a:ext uri="{FF2B5EF4-FFF2-40B4-BE49-F238E27FC236}">
              <a16:creationId xmlns:a16="http://schemas.microsoft.com/office/drawing/2014/main" id="{17CFF4DC-5933-4563-8C70-7C4366CA1094}"/>
            </a:ext>
          </a:extLst>
        </xdr:cNvPr>
        <xdr:cNvPicPr>
          <a:picLocks noChangeAspect="1"/>
        </xdr:cNvPicPr>
      </xdr:nvPicPr>
      <xdr:blipFill>
        <a:blip xmlns:r="http://schemas.openxmlformats.org/officeDocument/2006/relationships" r:embed="rId8"/>
        <a:srcRect/>
        <a:stretch/>
      </xdr:blipFill>
      <xdr:spPr>
        <a:xfrm>
          <a:off x="8618169" y="0"/>
          <a:ext cx="900000" cy="900000"/>
        </a:xfrm>
        <a:prstGeom prst="rect">
          <a:avLst/>
        </a:prstGeom>
      </xdr:spPr>
    </xdr:pic>
    <xdr:clientData/>
  </xdr:twoCellAnchor>
  <xdr:twoCellAnchor editAs="absolute">
    <xdr:from>
      <xdr:col>4</xdr:col>
      <xdr:colOff>704850</xdr:colOff>
      <xdr:row>0</xdr:row>
      <xdr:rowOff>15240</xdr:rowOff>
    </xdr:from>
    <xdr:to>
      <xdr:col>5</xdr:col>
      <xdr:colOff>17295</xdr:colOff>
      <xdr:row>0</xdr:row>
      <xdr:rowOff>901905</xdr:rowOff>
    </xdr:to>
    <xdr:pic>
      <xdr:nvPicPr>
        <xdr:cNvPr id="12" name="Imagen 11">
          <a:hlinkClick xmlns:r="http://schemas.openxmlformats.org/officeDocument/2006/relationships" r:id="rId9"/>
          <a:extLst>
            <a:ext uri="{FF2B5EF4-FFF2-40B4-BE49-F238E27FC236}">
              <a16:creationId xmlns:a16="http://schemas.microsoft.com/office/drawing/2014/main" id="{EB3FC845-ED9F-49BC-A8FF-B6228B5C4C35}"/>
            </a:ext>
          </a:extLst>
        </xdr:cNvPr>
        <xdr:cNvPicPr>
          <a:picLocks noChangeAspect="1"/>
        </xdr:cNvPicPr>
      </xdr:nvPicPr>
      <xdr:blipFill rotWithShape="1">
        <a:blip xmlns:r="http://schemas.openxmlformats.org/officeDocument/2006/relationships" r:embed="rId10"/>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1</xdr:col>
      <xdr:colOff>1829148</xdr:colOff>
      <xdr:row>1</xdr:row>
      <xdr:rowOff>0</xdr:rowOff>
    </xdr:to>
    <xdr:pic>
      <xdr:nvPicPr>
        <xdr:cNvPr id="14" name="Imagen 13">
          <a:hlinkClick xmlns:r="http://schemas.openxmlformats.org/officeDocument/2006/relationships" r:id="rId11"/>
          <a:extLst>
            <a:ext uri="{FF2B5EF4-FFF2-40B4-BE49-F238E27FC236}">
              <a16:creationId xmlns:a16="http://schemas.microsoft.com/office/drawing/2014/main" id="{6655D6CB-4BBB-438F-B2A5-4FDE4FC97CA2}"/>
            </a:ext>
          </a:extLst>
        </xdr:cNvPr>
        <xdr:cNvPicPr>
          <a:picLocks noChangeAspect="1"/>
        </xdr:cNvPicPr>
      </xdr:nvPicPr>
      <xdr:blipFill rotWithShape="1">
        <a:blip xmlns:r="http://schemas.openxmlformats.org/officeDocument/2006/relationships" r:embed="rId12"/>
        <a:srcRect t="32168" b="19445"/>
        <a:stretch/>
      </xdr:blipFill>
      <xdr:spPr>
        <a:xfrm>
          <a:off x="1238250" y="0"/>
          <a:ext cx="1972023" cy="952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238125</xdr:colOff>
      <xdr:row>27</xdr:row>
      <xdr:rowOff>142875</xdr:rowOff>
    </xdr:from>
    <xdr:to>
      <xdr:col>11</xdr:col>
      <xdr:colOff>247650</xdr:colOff>
      <xdr:row>29</xdr:row>
      <xdr:rowOff>47625</xdr:rowOff>
    </xdr:to>
    <xdr:sp macro="" textlink="">
      <xdr:nvSpPr>
        <xdr:cNvPr id="15" name="TextBox 289">
          <a:extLst>
            <a:ext uri="{FF2B5EF4-FFF2-40B4-BE49-F238E27FC236}">
              <a16:creationId xmlns:a16="http://schemas.microsoft.com/office/drawing/2014/main" id="{D516617D-241B-5B44-9630-78A125A6CAD0}"/>
            </a:ext>
            <a:ext uri="{147F2762-F138-4A5C-976F-8EAC2B608ADB}">
              <a16:predDERef xmlns:a16="http://schemas.microsoft.com/office/drawing/2014/main" pred="{243ADD22-1DF1-4FF8-857C-65188162A155}"/>
            </a:ext>
          </a:extLst>
        </xdr:cNvPr>
        <xdr:cNvSpPr txBox="1"/>
      </xdr:nvSpPr>
      <xdr:spPr>
        <a:xfrm>
          <a:off x="6537325" y="8334375"/>
          <a:ext cx="682625" cy="234950"/>
        </a:xfrm>
        <a:prstGeom prst="rect">
          <a:avLst/>
        </a:prstGeom>
        <a:noFill/>
      </xdr:spPr>
      <xdr:txBody>
        <a:bodyPr wrap="square" rtlCol="0">
          <a:noAutofit/>
        </a:bodyPr>
        <a:lstStyle>
          <a:defPPr>
            <a:defRPr lang="en-US"/>
          </a:defPPr>
          <a:lvl1pPr marL="0" algn="l" defTabSz="914400" rtl="0" eaLnBrk="1" latinLnBrk="0" hangingPunct="1">
            <a:defRPr sz="1800" kern="1200">
              <a:solidFill>
                <a:srgbClr val="334350"/>
              </a:solidFill>
              <a:latin typeface="Calibri"/>
            </a:defRPr>
          </a:lvl1pPr>
          <a:lvl2pPr marL="457200" algn="l" defTabSz="914400" rtl="0" eaLnBrk="1" latinLnBrk="0" hangingPunct="1">
            <a:defRPr sz="1800" kern="1200">
              <a:solidFill>
                <a:srgbClr val="334350"/>
              </a:solidFill>
              <a:latin typeface="Calibri"/>
            </a:defRPr>
          </a:lvl2pPr>
          <a:lvl3pPr marL="914400" algn="l" defTabSz="914400" rtl="0" eaLnBrk="1" latinLnBrk="0" hangingPunct="1">
            <a:defRPr sz="1800" kern="1200">
              <a:solidFill>
                <a:srgbClr val="334350"/>
              </a:solidFill>
              <a:latin typeface="Calibri"/>
            </a:defRPr>
          </a:lvl3pPr>
          <a:lvl4pPr marL="1371600" algn="l" defTabSz="914400" rtl="0" eaLnBrk="1" latinLnBrk="0" hangingPunct="1">
            <a:defRPr sz="1800" kern="1200">
              <a:solidFill>
                <a:srgbClr val="334350"/>
              </a:solidFill>
              <a:latin typeface="Calibri"/>
            </a:defRPr>
          </a:lvl4pPr>
          <a:lvl5pPr marL="1828800" algn="l" defTabSz="914400" rtl="0" eaLnBrk="1" latinLnBrk="0" hangingPunct="1">
            <a:defRPr sz="1800" kern="1200">
              <a:solidFill>
                <a:srgbClr val="334350"/>
              </a:solidFill>
              <a:latin typeface="Calibri"/>
            </a:defRPr>
          </a:lvl5pPr>
          <a:lvl6pPr marL="2286000" algn="l" defTabSz="914400" rtl="0" eaLnBrk="1" latinLnBrk="0" hangingPunct="1">
            <a:defRPr sz="1800" kern="1200">
              <a:solidFill>
                <a:srgbClr val="334350"/>
              </a:solidFill>
              <a:latin typeface="Calibri"/>
            </a:defRPr>
          </a:lvl6pPr>
          <a:lvl7pPr marL="2743200" algn="l" defTabSz="914400" rtl="0" eaLnBrk="1" latinLnBrk="0" hangingPunct="1">
            <a:defRPr sz="1800" kern="1200">
              <a:solidFill>
                <a:srgbClr val="334350"/>
              </a:solidFill>
              <a:latin typeface="Calibri"/>
            </a:defRPr>
          </a:lvl7pPr>
          <a:lvl8pPr marL="3200400" algn="l" defTabSz="914400" rtl="0" eaLnBrk="1" latinLnBrk="0" hangingPunct="1">
            <a:defRPr sz="1800" kern="1200">
              <a:solidFill>
                <a:srgbClr val="334350"/>
              </a:solidFill>
              <a:latin typeface="Calibri"/>
            </a:defRPr>
          </a:lvl8pPr>
          <a:lvl9pPr marL="3657600" algn="l" defTabSz="914400" rtl="0" eaLnBrk="1" latinLnBrk="0" hangingPunct="1">
            <a:defRPr sz="1800" kern="1200">
              <a:solidFill>
                <a:srgbClr val="334350"/>
              </a:solidFill>
              <a:latin typeface="Calibri"/>
            </a:defRPr>
          </a:lvl9pPr>
        </a:lstStyle>
        <a:p>
          <a:pPr algn="ctr" defTabSz="609585">
            <a:defRPr/>
          </a:pPr>
          <a:endParaRPr lang="es-ES" sz="900" b="1">
            <a:solidFill>
              <a:srgbClr val="539A0B"/>
            </a:solidFill>
            <a:latin typeface="Calibri"/>
          </a:endParaRPr>
        </a:p>
      </xdr:txBody>
    </xdr:sp>
    <xdr:clientData/>
  </xdr:twoCellAnchor>
  <xdr:twoCellAnchor>
    <xdr:from>
      <xdr:col>13</xdr:col>
      <xdr:colOff>40055</xdr:colOff>
      <xdr:row>44</xdr:row>
      <xdr:rowOff>71804</xdr:rowOff>
    </xdr:from>
    <xdr:to>
      <xdr:col>14</xdr:col>
      <xdr:colOff>97204</xdr:colOff>
      <xdr:row>45</xdr:row>
      <xdr:rowOff>148004</xdr:rowOff>
    </xdr:to>
    <xdr:sp macro="" textlink="">
      <xdr:nvSpPr>
        <xdr:cNvPr id="32" name="TextBox 329">
          <a:extLst>
            <a:ext uri="{FF2B5EF4-FFF2-40B4-BE49-F238E27FC236}">
              <a16:creationId xmlns:a16="http://schemas.microsoft.com/office/drawing/2014/main" id="{ED25D9CA-3CB4-7646-8C87-3B73AA04D9AB}"/>
            </a:ext>
            <a:ext uri="{147F2762-F138-4A5C-976F-8EAC2B608ADB}">
              <a16:predDERef xmlns:a16="http://schemas.microsoft.com/office/drawing/2014/main" pred="{38F6492D-DC6D-4F65-81B1-53AF5C296B3D}"/>
            </a:ext>
          </a:extLst>
        </xdr:cNvPr>
        <xdr:cNvSpPr txBox="1"/>
      </xdr:nvSpPr>
      <xdr:spPr>
        <a:xfrm>
          <a:off x="8358555" y="10904904"/>
          <a:ext cx="730249" cy="241300"/>
        </a:xfrm>
        <a:prstGeom prst="rect">
          <a:avLst/>
        </a:prstGeom>
        <a:noFill/>
      </xdr:spPr>
      <xdr:txBody>
        <a:bodyPr wrap="square" rtlCol="0">
          <a:noAutofit/>
        </a:bodyPr>
        <a:lstStyle>
          <a:defPPr>
            <a:defRPr lang="en-US"/>
          </a:defPPr>
          <a:lvl1pPr marL="0" algn="l" defTabSz="914400" rtl="0" eaLnBrk="1" latinLnBrk="0" hangingPunct="1">
            <a:defRPr sz="1800" kern="1200">
              <a:solidFill>
                <a:srgbClr val="334350"/>
              </a:solidFill>
              <a:latin typeface="Calibri"/>
            </a:defRPr>
          </a:lvl1pPr>
          <a:lvl2pPr marL="457200" algn="l" defTabSz="914400" rtl="0" eaLnBrk="1" latinLnBrk="0" hangingPunct="1">
            <a:defRPr sz="1800" kern="1200">
              <a:solidFill>
                <a:srgbClr val="334350"/>
              </a:solidFill>
              <a:latin typeface="Calibri"/>
            </a:defRPr>
          </a:lvl2pPr>
          <a:lvl3pPr marL="914400" algn="l" defTabSz="914400" rtl="0" eaLnBrk="1" latinLnBrk="0" hangingPunct="1">
            <a:defRPr sz="1800" kern="1200">
              <a:solidFill>
                <a:srgbClr val="334350"/>
              </a:solidFill>
              <a:latin typeface="Calibri"/>
            </a:defRPr>
          </a:lvl3pPr>
          <a:lvl4pPr marL="1371600" algn="l" defTabSz="914400" rtl="0" eaLnBrk="1" latinLnBrk="0" hangingPunct="1">
            <a:defRPr sz="1800" kern="1200">
              <a:solidFill>
                <a:srgbClr val="334350"/>
              </a:solidFill>
              <a:latin typeface="Calibri"/>
            </a:defRPr>
          </a:lvl4pPr>
          <a:lvl5pPr marL="1828800" algn="l" defTabSz="914400" rtl="0" eaLnBrk="1" latinLnBrk="0" hangingPunct="1">
            <a:defRPr sz="1800" kern="1200">
              <a:solidFill>
                <a:srgbClr val="334350"/>
              </a:solidFill>
              <a:latin typeface="Calibri"/>
            </a:defRPr>
          </a:lvl5pPr>
          <a:lvl6pPr marL="2286000" algn="l" defTabSz="914400" rtl="0" eaLnBrk="1" latinLnBrk="0" hangingPunct="1">
            <a:defRPr sz="1800" kern="1200">
              <a:solidFill>
                <a:srgbClr val="334350"/>
              </a:solidFill>
              <a:latin typeface="Calibri"/>
            </a:defRPr>
          </a:lvl6pPr>
          <a:lvl7pPr marL="2743200" algn="l" defTabSz="914400" rtl="0" eaLnBrk="1" latinLnBrk="0" hangingPunct="1">
            <a:defRPr sz="1800" kern="1200">
              <a:solidFill>
                <a:srgbClr val="334350"/>
              </a:solidFill>
              <a:latin typeface="Calibri"/>
            </a:defRPr>
          </a:lvl7pPr>
          <a:lvl8pPr marL="3200400" algn="l" defTabSz="914400" rtl="0" eaLnBrk="1" latinLnBrk="0" hangingPunct="1">
            <a:defRPr sz="1800" kern="1200">
              <a:solidFill>
                <a:srgbClr val="334350"/>
              </a:solidFill>
              <a:latin typeface="Calibri"/>
            </a:defRPr>
          </a:lvl8pPr>
          <a:lvl9pPr marL="3657600" algn="l" defTabSz="914400" rtl="0" eaLnBrk="1" latinLnBrk="0" hangingPunct="1">
            <a:defRPr sz="1800" kern="1200">
              <a:solidFill>
                <a:srgbClr val="334350"/>
              </a:solidFill>
              <a:latin typeface="Calibri"/>
            </a:defRPr>
          </a:lvl9pPr>
        </a:lstStyle>
        <a:p>
          <a:pPr algn="ctr" defTabSz="609585">
            <a:defRPr/>
          </a:pPr>
          <a:endParaRPr lang="es-ES" sz="900" b="1">
            <a:solidFill>
              <a:srgbClr val="539A0B"/>
            </a:solidFill>
            <a:latin typeface="Calibri"/>
          </a:endParaRPr>
        </a:p>
      </xdr:txBody>
    </xdr:sp>
    <xdr:clientData/>
  </xdr:twoCellAnchor>
  <xdr:twoCellAnchor editAs="absolute">
    <xdr:from>
      <xdr:col>1</xdr:col>
      <xdr:colOff>16920</xdr:colOff>
      <xdr:row>1</xdr:row>
      <xdr:rowOff>16510</xdr:rowOff>
    </xdr:from>
    <xdr:to>
      <xdr:col>2</xdr:col>
      <xdr:colOff>16869</xdr:colOff>
      <xdr:row>25</xdr:row>
      <xdr:rowOff>95980</xdr:rowOff>
    </xdr:to>
    <xdr:pic>
      <xdr:nvPicPr>
        <xdr:cNvPr id="11" name="Imagen 10">
          <a:extLst>
            <a:ext uri="{FF2B5EF4-FFF2-40B4-BE49-F238E27FC236}">
              <a16:creationId xmlns:a16="http://schemas.microsoft.com/office/drawing/2014/main" id="{4F38A4C2-7E2E-824B-A62A-4CD3EFE47DF7}"/>
            </a:ext>
          </a:extLst>
        </xdr:cNvPr>
        <xdr:cNvPicPr>
          <a:picLocks noChangeAspect="1"/>
        </xdr:cNvPicPr>
      </xdr:nvPicPr>
      <xdr:blipFill rotWithShape="1">
        <a:blip xmlns:r="http://schemas.openxmlformats.org/officeDocument/2006/relationships" r:embed="rId1"/>
        <a:srcRect l="2272" r="2490"/>
        <a:stretch/>
      </xdr:blipFill>
      <xdr:spPr>
        <a:xfrm>
          <a:off x="1390425" y="965200"/>
          <a:ext cx="5819724" cy="4320000"/>
        </a:xfrm>
        <a:prstGeom prst="rect">
          <a:avLst/>
        </a:prstGeom>
      </xdr:spPr>
    </xdr:pic>
    <xdr:clientData/>
  </xdr:twoCellAnchor>
  <xdr:twoCellAnchor editAs="oneCell">
    <xdr:from>
      <xdr:col>3</xdr:col>
      <xdr:colOff>17146</xdr:colOff>
      <xdr:row>7</xdr:row>
      <xdr:rowOff>133753</xdr:rowOff>
    </xdr:from>
    <xdr:to>
      <xdr:col>5</xdr:col>
      <xdr:colOff>0</xdr:colOff>
      <xdr:row>36</xdr:row>
      <xdr:rowOff>1480</xdr:rowOff>
    </xdr:to>
    <xdr:pic>
      <xdr:nvPicPr>
        <xdr:cNvPr id="2" name="Imagen 1">
          <a:extLst>
            <a:ext uri="{FF2B5EF4-FFF2-40B4-BE49-F238E27FC236}">
              <a16:creationId xmlns:a16="http://schemas.microsoft.com/office/drawing/2014/main" id="{36198515-0435-E548-B6D9-658D10B792A5}"/>
            </a:ext>
          </a:extLst>
        </xdr:cNvPr>
        <xdr:cNvPicPr>
          <a:picLocks noChangeAspect="1"/>
        </xdr:cNvPicPr>
      </xdr:nvPicPr>
      <xdr:blipFill>
        <a:blip xmlns:r="http://schemas.openxmlformats.org/officeDocument/2006/relationships" r:embed="rId2"/>
        <a:stretch>
          <a:fillRect/>
        </a:stretch>
      </xdr:blipFill>
      <xdr:spPr>
        <a:xfrm>
          <a:off x="7399021" y="2381653"/>
          <a:ext cx="3964304" cy="4618797"/>
        </a:xfrm>
        <a:prstGeom prst="rect">
          <a:avLst/>
        </a:prstGeom>
      </xdr:spPr>
    </xdr:pic>
    <xdr:clientData/>
  </xdr:twoCellAnchor>
  <xdr:twoCellAnchor editAs="absolute">
    <xdr:from>
      <xdr:col>1</xdr:col>
      <xdr:colOff>2803030</xdr:colOff>
      <xdr:row>0</xdr:row>
      <xdr:rowOff>0</xdr:rowOff>
    </xdr:from>
    <xdr:to>
      <xdr:col>1</xdr:col>
      <xdr:colOff>3715525</xdr:colOff>
      <xdr:row>0</xdr:row>
      <xdr:rowOff>895350</xdr:rowOff>
    </xdr:to>
    <xdr:pic>
      <xdr:nvPicPr>
        <xdr:cNvPr id="7" name="Imagen 6">
          <a:hlinkClick xmlns:r="http://schemas.openxmlformats.org/officeDocument/2006/relationships" r:id="rId3"/>
          <a:extLst>
            <a:ext uri="{FF2B5EF4-FFF2-40B4-BE49-F238E27FC236}">
              <a16:creationId xmlns:a16="http://schemas.microsoft.com/office/drawing/2014/main" id="{4BFCB1E1-4D3A-4FBB-8AC8-39C965C8E6D1}"/>
            </a:ext>
          </a:extLst>
        </xdr:cNvPr>
        <xdr:cNvPicPr preferRelativeResize="0">
          <a:picLocks/>
        </xdr:cNvPicPr>
      </xdr:nvPicPr>
      <xdr:blipFill>
        <a:blip xmlns:r="http://schemas.openxmlformats.org/officeDocument/2006/relationships" r:embed="rId4"/>
        <a:srcRect/>
        <a:stretch/>
      </xdr:blipFill>
      <xdr:spPr>
        <a:xfrm>
          <a:off x="4189870" y="0"/>
          <a:ext cx="895350" cy="895350"/>
        </a:xfrm>
        <a:prstGeom prst="rect">
          <a:avLst/>
        </a:prstGeom>
      </xdr:spPr>
    </xdr:pic>
    <xdr:clientData/>
  </xdr:twoCellAnchor>
  <xdr:twoCellAnchor editAs="absolute">
    <xdr:from>
      <xdr:col>1</xdr:col>
      <xdr:colOff>3716495</xdr:colOff>
      <xdr:row>0</xdr:row>
      <xdr:rowOff>0</xdr:rowOff>
    </xdr:from>
    <xdr:to>
      <xdr:col>1</xdr:col>
      <xdr:colOff>4626020</xdr:colOff>
      <xdr:row>0</xdr:row>
      <xdr:rowOff>892380</xdr:rowOff>
    </xdr:to>
    <xdr:pic>
      <xdr:nvPicPr>
        <xdr:cNvPr id="10" name="Imagen 9">
          <a:hlinkClick xmlns:r="http://schemas.openxmlformats.org/officeDocument/2006/relationships" r:id="rId5"/>
          <a:extLst>
            <a:ext uri="{FF2B5EF4-FFF2-40B4-BE49-F238E27FC236}">
              <a16:creationId xmlns:a16="http://schemas.microsoft.com/office/drawing/2014/main" id="{FF0566C0-E2E3-448B-84F5-F23734B983B4}"/>
            </a:ext>
          </a:extLst>
        </xdr:cNvPr>
        <xdr:cNvPicPr>
          <a:picLocks noChangeAspect="1"/>
        </xdr:cNvPicPr>
      </xdr:nvPicPr>
      <xdr:blipFill>
        <a:blip xmlns:r="http://schemas.openxmlformats.org/officeDocument/2006/relationships" r:embed="rId6"/>
        <a:srcRect/>
        <a:stretch/>
      </xdr:blipFill>
      <xdr:spPr>
        <a:xfrm>
          <a:off x="5097620" y="0"/>
          <a:ext cx="900000" cy="900000"/>
        </a:xfrm>
        <a:prstGeom prst="rect">
          <a:avLst/>
        </a:prstGeom>
      </xdr:spPr>
    </xdr:pic>
    <xdr:clientData/>
  </xdr:twoCellAnchor>
  <xdr:twoCellAnchor editAs="absolute">
    <xdr:from>
      <xdr:col>1</xdr:col>
      <xdr:colOff>4625605</xdr:colOff>
      <xdr:row>0</xdr:row>
      <xdr:rowOff>0</xdr:rowOff>
    </xdr:from>
    <xdr:to>
      <xdr:col>1</xdr:col>
      <xdr:colOff>5525605</xdr:colOff>
      <xdr:row>0</xdr:row>
      <xdr:rowOff>892380</xdr:rowOff>
    </xdr:to>
    <xdr:pic>
      <xdr:nvPicPr>
        <xdr:cNvPr id="12" name="Imagen 11">
          <a:hlinkClick xmlns:r="http://schemas.openxmlformats.org/officeDocument/2006/relationships" r:id="rId7"/>
          <a:extLst>
            <a:ext uri="{FF2B5EF4-FFF2-40B4-BE49-F238E27FC236}">
              <a16:creationId xmlns:a16="http://schemas.microsoft.com/office/drawing/2014/main" id="{C79D674C-8138-4EA2-8863-76FE163FEEFE}"/>
            </a:ext>
          </a:extLst>
        </xdr:cNvPr>
        <xdr:cNvPicPr>
          <a:picLocks noChangeAspect="1"/>
        </xdr:cNvPicPr>
      </xdr:nvPicPr>
      <xdr:blipFill>
        <a:blip xmlns:r="http://schemas.openxmlformats.org/officeDocument/2006/relationships" r:embed="rId8"/>
        <a:srcRect/>
        <a:stretch/>
      </xdr:blipFill>
      <xdr:spPr>
        <a:xfrm>
          <a:off x="6006730" y="0"/>
          <a:ext cx="900000" cy="900000"/>
        </a:xfrm>
        <a:prstGeom prst="rect">
          <a:avLst/>
        </a:prstGeom>
      </xdr:spPr>
    </xdr:pic>
    <xdr:clientData/>
  </xdr:twoCellAnchor>
  <xdr:twoCellAnchor editAs="absolute">
    <xdr:from>
      <xdr:col>3</xdr:col>
      <xdr:colOff>1236294</xdr:colOff>
      <xdr:row>0</xdr:row>
      <xdr:rowOff>0</xdr:rowOff>
    </xdr:from>
    <xdr:to>
      <xdr:col>3</xdr:col>
      <xdr:colOff>2136294</xdr:colOff>
      <xdr:row>0</xdr:row>
      <xdr:rowOff>892380</xdr:rowOff>
    </xdr:to>
    <xdr:pic>
      <xdr:nvPicPr>
        <xdr:cNvPr id="16" name="Imagen 15">
          <a:hlinkClick xmlns:r="http://schemas.openxmlformats.org/officeDocument/2006/relationships" r:id="rId9"/>
          <a:extLst>
            <a:ext uri="{FF2B5EF4-FFF2-40B4-BE49-F238E27FC236}">
              <a16:creationId xmlns:a16="http://schemas.microsoft.com/office/drawing/2014/main" id="{07BC0508-5764-4F84-9018-5093E100C83D}"/>
            </a:ext>
          </a:extLst>
        </xdr:cNvPr>
        <xdr:cNvPicPr>
          <a:picLocks noChangeAspect="1"/>
        </xdr:cNvPicPr>
      </xdr:nvPicPr>
      <xdr:blipFill>
        <a:blip xmlns:r="http://schemas.openxmlformats.org/officeDocument/2006/relationships" r:embed="rId10"/>
        <a:srcRect/>
        <a:stretch/>
      </xdr:blipFill>
      <xdr:spPr>
        <a:xfrm>
          <a:off x="8618169" y="0"/>
          <a:ext cx="900000" cy="900000"/>
        </a:xfrm>
        <a:prstGeom prst="rect">
          <a:avLst/>
        </a:prstGeom>
      </xdr:spPr>
    </xdr:pic>
    <xdr:clientData/>
  </xdr:twoCellAnchor>
  <xdr:twoCellAnchor editAs="absolute">
    <xdr:from>
      <xdr:col>3</xdr:col>
      <xdr:colOff>2948940</xdr:colOff>
      <xdr:row>0</xdr:row>
      <xdr:rowOff>15240</xdr:rowOff>
    </xdr:from>
    <xdr:to>
      <xdr:col>3</xdr:col>
      <xdr:colOff>3255795</xdr:colOff>
      <xdr:row>0</xdr:row>
      <xdr:rowOff>894285</xdr:rowOff>
    </xdr:to>
    <xdr:pic>
      <xdr:nvPicPr>
        <xdr:cNvPr id="17" name="Imagen 16">
          <a:hlinkClick xmlns:r="http://schemas.openxmlformats.org/officeDocument/2006/relationships" r:id="rId11"/>
          <a:extLst>
            <a:ext uri="{FF2B5EF4-FFF2-40B4-BE49-F238E27FC236}">
              <a16:creationId xmlns:a16="http://schemas.microsoft.com/office/drawing/2014/main" id="{AFA7AF95-E870-419A-8F9E-9FE23F276489}"/>
            </a:ext>
          </a:extLst>
        </xdr:cNvPr>
        <xdr:cNvPicPr>
          <a:picLocks noChangeAspect="1"/>
        </xdr:cNvPicPr>
      </xdr:nvPicPr>
      <xdr:blipFill rotWithShape="1">
        <a:blip xmlns:r="http://schemas.openxmlformats.org/officeDocument/2006/relationships" r:embed="rId12"/>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1</xdr:col>
      <xdr:colOff>1829148</xdr:colOff>
      <xdr:row>1</xdr:row>
      <xdr:rowOff>0</xdr:rowOff>
    </xdr:to>
    <xdr:pic>
      <xdr:nvPicPr>
        <xdr:cNvPr id="19" name="Imagen 18">
          <a:hlinkClick xmlns:r="http://schemas.openxmlformats.org/officeDocument/2006/relationships" r:id="rId13"/>
          <a:extLst>
            <a:ext uri="{FF2B5EF4-FFF2-40B4-BE49-F238E27FC236}">
              <a16:creationId xmlns:a16="http://schemas.microsoft.com/office/drawing/2014/main" id="{2899D997-36B0-425C-BE33-80262CC01FF4}"/>
            </a:ext>
          </a:extLst>
        </xdr:cNvPr>
        <xdr:cNvPicPr>
          <a:picLocks noChangeAspect="1"/>
        </xdr:cNvPicPr>
      </xdr:nvPicPr>
      <xdr:blipFill rotWithShape="1">
        <a:blip xmlns:r="http://schemas.openxmlformats.org/officeDocument/2006/relationships" r:embed="rId14"/>
        <a:srcRect t="32168" b="19445"/>
        <a:stretch/>
      </xdr:blipFill>
      <xdr:spPr>
        <a:xfrm>
          <a:off x="1238250" y="0"/>
          <a:ext cx="1972023" cy="952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34593</xdr:colOff>
      <xdr:row>3</xdr:row>
      <xdr:rowOff>224140</xdr:rowOff>
    </xdr:to>
    <xdr:pic>
      <xdr:nvPicPr>
        <xdr:cNvPr id="20" name="Gráfico 34">
          <a:extLst>
            <a:ext uri="{FF2B5EF4-FFF2-40B4-BE49-F238E27FC236}">
              <a16:creationId xmlns:a16="http://schemas.microsoft.com/office/drawing/2014/main" id="{8F754EB1-BE19-AF4B-8CF6-B322A43812B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7500" y="1206500"/>
          <a:ext cx="797041" cy="711185"/>
        </a:xfrm>
        <a:prstGeom prst="rect">
          <a:avLst/>
        </a:prstGeom>
      </xdr:spPr>
    </xdr:pic>
    <xdr:clientData/>
  </xdr:twoCellAnchor>
  <xdr:twoCellAnchor>
    <xdr:from>
      <xdr:col>6</xdr:col>
      <xdr:colOff>622300</xdr:colOff>
      <xdr:row>5</xdr:row>
      <xdr:rowOff>222250</xdr:rowOff>
    </xdr:from>
    <xdr:to>
      <xdr:col>9</xdr:col>
      <xdr:colOff>1358900</xdr:colOff>
      <xdr:row>25</xdr:row>
      <xdr:rowOff>0</xdr:rowOff>
    </xdr:to>
    <xdr:graphicFrame macro="">
      <xdr:nvGraphicFramePr>
        <xdr:cNvPr id="3" name="Gráfico 2">
          <a:extLst>
            <a:ext uri="{FF2B5EF4-FFF2-40B4-BE49-F238E27FC236}">
              <a16:creationId xmlns:a16="http://schemas.microsoft.com/office/drawing/2014/main" id="{2DAB9A5A-4E5A-BA47-9B4E-31E0797D5B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594936</xdr:colOff>
      <xdr:row>5</xdr:row>
      <xdr:rowOff>179331</xdr:rowOff>
    </xdr:from>
    <xdr:to>
      <xdr:col>16</xdr:col>
      <xdr:colOff>457183</xdr:colOff>
      <xdr:row>24</xdr:row>
      <xdr:rowOff>174886</xdr:rowOff>
    </xdr:to>
    <xdr:graphicFrame macro="">
      <xdr:nvGraphicFramePr>
        <xdr:cNvPr id="4" name="Gráfico 3">
          <a:extLst>
            <a:ext uri="{FF2B5EF4-FFF2-40B4-BE49-F238E27FC236}">
              <a16:creationId xmlns:a16="http://schemas.microsoft.com/office/drawing/2014/main" id="{F3B9ABE7-8722-B945-ADA1-A234BF79D5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448797</xdr:colOff>
      <xdr:row>34</xdr:row>
      <xdr:rowOff>143997</xdr:rowOff>
    </xdr:from>
    <xdr:to>
      <xdr:col>22</xdr:col>
      <xdr:colOff>114300</xdr:colOff>
      <xdr:row>48</xdr:row>
      <xdr:rowOff>206188</xdr:rowOff>
    </xdr:to>
    <xdr:graphicFrame macro="">
      <xdr:nvGraphicFramePr>
        <xdr:cNvPr id="16" name="Gráfico 2">
          <a:extLst>
            <a:ext uri="{FF2B5EF4-FFF2-40B4-BE49-F238E27FC236}">
              <a16:creationId xmlns:a16="http://schemas.microsoft.com/office/drawing/2014/main" id="{C9AA6E5B-C63E-4E11-B4DA-155E2DB6C6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xdr:col>
      <xdr:colOff>2094370</xdr:colOff>
      <xdr:row>0</xdr:row>
      <xdr:rowOff>0</xdr:rowOff>
    </xdr:from>
    <xdr:to>
      <xdr:col>2</xdr:col>
      <xdr:colOff>2989720</xdr:colOff>
      <xdr:row>0</xdr:row>
      <xdr:rowOff>895350</xdr:rowOff>
    </xdr:to>
    <xdr:pic>
      <xdr:nvPicPr>
        <xdr:cNvPr id="2" name="Imagen 1">
          <a:hlinkClick xmlns:r="http://schemas.openxmlformats.org/officeDocument/2006/relationships" r:id="rId6"/>
          <a:extLst>
            <a:ext uri="{FF2B5EF4-FFF2-40B4-BE49-F238E27FC236}">
              <a16:creationId xmlns:a16="http://schemas.microsoft.com/office/drawing/2014/main" id="{977F3E38-F35B-47CF-8394-32F60A1B95DE}"/>
            </a:ext>
          </a:extLst>
        </xdr:cNvPr>
        <xdr:cNvPicPr preferRelativeResize="0">
          <a:picLocks/>
        </xdr:cNvPicPr>
      </xdr:nvPicPr>
      <xdr:blipFill>
        <a:blip xmlns:r="http://schemas.openxmlformats.org/officeDocument/2006/relationships" r:embed="rId7"/>
        <a:srcRect/>
        <a:stretch/>
      </xdr:blipFill>
      <xdr:spPr>
        <a:xfrm>
          <a:off x="4189870" y="0"/>
          <a:ext cx="895350" cy="895350"/>
        </a:xfrm>
        <a:prstGeom prst="rect">
          <a:avLst/>
        </a:prstGeom>
      </xdr:spPr>
    </xdr:pic>
    <xdr:clientData/>
  </xdr:twoCellAnchor>
  <xdr:twoCellAnchor editAs="absolute">
    <xdr:from>
      <xdr:col>2</xdr:col>
      <xdr:colOff>3002120</xdr:colOff>
      <xdr:row>0</xdr:row>
      <xdr:rowOff>0</xdr:rowOff>
    </xdr:from>
    <xdr:to>
      <xdr:col>3</xdr:col>
      <xdr:colOff>473120</xdr:colOff>
      <xdr:row>0</xdr:row>
      <xdr:rowOff>900000</xdr:rowOff>
    </xdr:to>
    <xdr:pic>
      <xdr:nvPicPr>
        <xdr:cNvPr id="5" name="Imagen 4">
          <a:hlinkClick xmlns:r="http://schemas.openxmlformats.org/officeDocument/2006/relationships" r:id="rId8"/>
          <a:extLst>
            <a:ext uri="{FF2B5EF4-FFF2-40B4-BE49-F238E27FC236}">
              <a16:creationId xmlns:a16="http://schemas.microsoft.com/office/drawing/2014/main" id="{8CF604BA-CDA0-4EF3-A25B-D6D191F7B1EF}"/>
            </a:ext>
          </a:extLst>
        </xdr:cNvPr>
        <xdr:cNvPicPr>
          <a:picLocks noChangeAspect="1"/>
        </xdr:cNvPicPr>
      </xdr:nvPicPr>
      <xdr:blipFill>
        <a:blip xmlns:r="http://schemas.openxmlformats.org/officeDocument/2006/relationships" r:embed="rId9"/>
        <a:srcRect/>
        <a:stretch/>
      </xdr:blipFill>
      <xdr:spPr>
        <a:xfrm>
          <a:off x="5097620" y="0"/>
          <a:ext cx="900000" cy="900000"/>
        </a:xfrm>
        <a:prstGeom prst="rect">
          <a:avLst/>
        </a:prstGeom>
      </xdr:spPr>
    </xdr:pic>
    <xdr:clientData/>
  </xdr:twoCellAnchor>
  <xdr:twoCellAnchor editAs="absolute">
    <xdr:from>
      <xdr:col>3</xdr:col>
      <xdr:colOff>482230</xdr:colOff>
      <xdr:row>0</xdr:row>
      <xdr:rowOff>0</xdr:rowOff>
    </xdr:from>
    <xdr:to>
      <xdr:col>4</xdr:col>
      <xdr:colOff>96355</xdr:colOff>
      <xdr:row>0</xdr:row>
      <xdr:rowOff>900000</xdr:rowOff>
    </xdr:to>
    <xdr:pic>
      <xdr:nvPicPr>
        <xdr:cNvPr id="6" name="Imagen 5">
          <a:hlinkClick xmlns:r="http://schemas.openxmlformats.org/officeDocument/2006/relationships" r:id="rId10"/>
          <a:extLst>
            <a:ext uri="{FF2B5EF4-FFF2-40B4-BE49-F238E27FC236}">
              <a16:creationId xmlns:a16="http://schemas.microsoft.com/office/drawing/2014/main" id="{85A226A2-0BEC-4DEF-8DCE-A6C5983DB68F}"/>
            </a:ext>
          </a:extLst>
        </xdr:cNvPr>
        <xdr:cNvPicPr>
          <a:picLocks noChangeAspect="1"/>
        </xdr:cNvPicPr>
      </xdr:nvPicPr>
      <xdr:blipFill>
        <a:blip xmlns:r="http://schemas.openxmlformats.org/officeDocument/2006/relationships" r:embed="rId11"/>
        <a:srcRect/>
        <a:stretch/>
      </xdr:blipFill>
      <xdr:spPr>
        <a:xfrm>
          <a:off x="6006730" y="0"/>
          <a:ext cx="900000" cy="900000"/>
        </a:xfrm>
        <a:prstGeom prst="rect">
          <a:avLst/>
        </a:prstGeom>
      </xdr:spPr>
    </xdr:pic>
    <xdr:clientData/>
  </xdr:twoCellAnchor>
  <xdr:twoCellAnchor editAs="absolute">
    <xdr:from>
      <xdr:col>5</xdr:col>
      <xdr:colOff>521919</xdr:colOff>
      <xdr:row>0</xdr:row>
      <xdr:rowOff>0</xdr:rowOff>
    </xdr:from>
    <xdr:to>
      <xdr:col>6</xdr:col>
      <xdr:colOff>136044</xdr:colOff>
      <xdr:row>0</xdr:row>
      <xdr:rowOff>900000</xdr:rowOff>
    </xdr:to>
    <xdr:pic>
      <xdr:nvPicPr>
        <xdr:cNvPr id="7" name="Imagen 6">
          <a:hlinkClick xmlns:r="http://schemas.openxmlformats.org/officeDocument/2006/relationships" r:id="rId12"/>
          <a:extLst>
            <a:ext uri="{FF2B5EF4-FFF2-40B4-BE49-F238E27FC236}">
              <a16:creationId xmlns:a16="http://schemas.microsoft.com/office/drawing/2014/main" id="{54CB65C8-2B52-4DDA-828F-E84E380D9819}"/>
            </a:ext>
          </a:extLst>
        </xdr:cNvPr>
        <xdr:cNvPicPr>
          <a:picLocks noChangeAspect="1"/>
        </xdr:cNvPicPr>
      </xdr:nvPicPr>
      <xdr:blipFill>
        <a:blip xmlns:r="http://schemas.openxmlformats.org/officeDocument/2006/relationships" r:embed="rId13"/>
        <a:srcRect/>
        <a:stretch/>
      </xdr:blipFill>
      <xdr:spPr>
        <a:xfrm>
          <a:off x="8618169" y="0"/>
          <a:ext cx="900000" cy="900000"/>
        </a:xfrm>
        <a:prstGeom prst="rect">
          <a:avLst/>
        </a:prstGeom>
      </xdr:spPr>
    </xdr:pic>
    <xdr:clientData/>
  </xdr:twoCellAnchor>
  <xdr:twoCellAnchor editAs="absolute">
    <xdr:from>
      <xdr:col>6</xdr:col>
      <xdr:colOff>942975</xdr:colOff>
      <xdr:row>0</xdr:row>
      <xdr:rowOff>9525</xdr:rowOff>
    </xdr:from>
    <xdr:to>
      <xdr:col>6</xdr:col>
      <xdr:colOff>1266975</xdr:colOff>
      <xdr:row>0</xdr:row>
      <xdr:rowOff>909525</xdr:rowOff>
    </xdr:to>
    <xdr:pic>
      <xdr:nvPicPr>
        <xdr:cNvPr id="12" name="Imagen 11">
          <a:hlinkClick xmlns:r="http://schemas.openxmlformats.org/officeDocument/2006/relationships" r:id="rId14"/>
          <a:extLst>
            <a:ext uri="{FF2B5EF4-FFF2-40B4-BE49-F238E27FC236}">
              <a16:creationId xmlns:a16="http://schemas.microsoft.com/office/drawing/2014/main" id="{7F3DC3A7-2CF9-40C9-8639-DC5B25BABAD6}"/>
            </a:ext>
          </a:extLst>
        </xdr:cNvPr>
        <xdr:cNvPicPr>
          <a:picLocks noChangeAspect="1"/>
        </xdr:cNvPicPr>
      </xdr:nvPicPr>
      <xdr:blipFill rotWithShape="1">
        <a:blip xmlns:r="http://schemas.openxmlformats.org/officeDocument/2006/relationships" r:embed="rId15"/>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9" name="Imagen 18">
          <a:hlinkClick xmlns:r="http://schemas.openxmlformats.org/officeDocument/2006/relationships" r:id="rId16"/>
          <a:extLst>
            <a:ext uri="{FF2B5EF4-FFF2-40B4-BE49-F238E27FC236}">
              <a16:creationId xmlns:a16="http://schemas.microsoft.com/office/drawing/2014/main" id="{15EE1B8C-4BC2-4170-B299-C504E7A41B2B}"/>
            </a:ext>
          </a:extLst>
        </xdr:cNvPr>
        <xdr:cNvPicPr>
          <a:picLocks noChangeAspect="1"/>
        </xdr:cNvPicPr>
      </xdr:nvPicPr>
      <xdr:blipFill rotWithShape="1">
        <a:blip xmlns:r="http://schemas.openxmlformats.org/officeDocument/2006/relationships" r:embed="rId17"/>
        <a:srcRect t="32168" b="19445"/>
        <a:stretch/>
      </xdr:blipFill>
      <xdr:spPr>
        <a:xfrm>
          <a:off x="1238250" y="0"/>
          <a:ext cx="1972023" cy="952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33341</xdr:colOff>
      <xdr:row>4</xdr:row>
      <xdr:rowOff>1553</xdr:rowOff>
    </xdr:to>
    <xdr:pic>
      <xdr:nvPicPr>
        <xdr:cNvPr id="21" name="Gráfico 32">
          <a:extLst>
            <a:ext uri="{FF2B5EF4-FFF2-40B4-BE49-F238E27FC236}">
              <a16:creationId xmlns:a16="http://schemas.microsoft.com/office/drawing/2014/main" id="{80007643-9A34-5F4D-9FA0-7D4C450AAC5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7500" y="1206500"/>
          <a:ext cx="845506" cy="742748"/>
        </a:xfrm>
        <a:prstGeom prst="rect">
          <a:avLst/>
        </a:prstGeom>
      </xdr:spPr>
    </xdr:pic>
    <xdr:clientData/>
  </xdr:twoCellAnchor>
  <xdr:twoCellAnchor>
    <xdr:from>
      <xdr:col>6</xdr:col>
      <xdr:colOff>450215</xdr:colOff>
      <xdr:row>5</xdr:row>
      <xdr:rowOff>219074</xdr:rowOff>
    </xdr:from>
    <xdr:to>
      <xdr:col>9</xdr:col>
      <xdr:colOff>152400</xdr:colOff>
      <xdr:row>18</xdr:row>
      <xdr:rowOff>217713</xdr:rowOff>
    </xdr:to>
    <xdr:graphicFrame macro="">
      <xdr:nvGraphicFramePr>
        <xdr:cNvPr id="3" name="Gráfico 2">
          <a:extLst>
            <a:ext uri="{FF2B5EF4-FFF2-40B4-BE49-F238E27FC236}">
              <a16:creationId xmlns:a16="http://schemas.microsoft.com/office/drawing/2014/main" id="{93F9C70D-0443-B24F-A5BB-83B67A2B0D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542380</xdr:colOff>
      <xdr:row>6</xdr:row>
      <xdr:rowOff>19866</xdr:rowOff>
    </xdr:from>
    <xdr:to>
      <xdr:col>13</xdr:col>
      <xdr:colOff>500743</xdr:colOff>
      <xdr:row>18</xdr:row>
      <xdr:rowOff>185056</xdr:rowOff>
    </xdr:to>
    <xdr:graphicFrame macro="">
      <xdr:nvGraphicFramePr>
        <xdr:cNvPr id="4" name="Gráfico 3">
          <a:extLst>
            <a:ext uri="{FF2B5EF4-FFF2-40B4-BE49-F238E27FC236}">
              <a16:creationId xmlns:a16="http://schemas.microsoft.com/office/drawing/2014/main" id="{A3038FE7-D578-9149-8212-A369DE2F68F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458622</xdr:colOff>
      <xdr:row>19</xdr:row>
      <xdr:rowOff>121601</xdr:rowOff>
    </xdr:from>
    <xdr:to>
      <xdr:col>10</xdr:col>
      <xdr:colOff>673555</xdr:colOff>
      <xdr:row>34</xdr:row>
      <xdr:rowOff>210576</xdr:rowOff>
    </xdr:to>
    <xdr:graphicFrame macro="">
      <xdr:nvGraphicFramePr>
        <xdr:cNvPr id="5" name="Gráfico 4">
          <a:extLst>
            <a:ext uri="{FF2B5EF4-FFF2-40B4-BE49-F238E27FC236}">
              <a16:creationId xmlns:a16="http://schemas.microsoft.com/office/drawing/2014/main" id="{6BEC9AA2-B913-0C41-946C-D5D2AFBD24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796562</xdr:colOff>
      <xdr:row>20</xdr:row>
      <xdr:rowOff>118745</xdr:rowOff>
    </xdr:from>
    <xdr:to>
      <xdr:col>15</xdr:col>
      <xdr:colOff>426448</xdr:colOff>
      <xdr:row>35</xdr:row>
      <xdr:rowOff>149044</xdr:rowOff>
    </xdr:to>
    <mc:AlternateContent xmlns:mc="http://schemas.openxmlformats.org/markup-compatibility/2006">
      <mc:Choice xmlns:cx1="http://schemas.microsoft.com/office/drawing/2015/9/8/chartex" Requires="cx1">
        <xdr:graphicFrame macro="">
          <xdr:nvGraphicFramePr>
            <xdr:cNvPr id="6" name="Gráfico 5">
              <a:extLst>
                <a:ext uri="{FF2B5EF4-FFF2-40B4-BE49-F238E27FC236}">
                  <a16:creationId xmlns:a16="http://schemas.microsoft.com/office/drawing/2014/main" id="{675FE49D-F9F8-7444-B49B-C2C96093262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5436487" y="5816600"/>
              <a:ext cx="6251666" cy="3476444"/>
            </a:xfrm>
            <a:prstGeom prst="rect">
              <a:avLst/>
            </a:prstGeom>
            <a:solidFill>
              <a:prstClr val="white"/>
            </a:solidFill>
            <a:ln w="1">
              <a:solidFill>
                <a:prstClr val="green"/>
              </a:solidFill>
            </a:ln>
          </xdr:spPr>
          <xdr:txBody>
            <a:bodyPr vertOverflow="clip" horzOverflow="clip"/>
            <a:lstStyle/>
            <a:p>
              <a:r>
                <a:rPr lang="es-E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xdr:col>
      <xdr:colOff>2094370</xdr:colOff>
      <xdr:row>0</xdr:row>
      <xdr:rowOff>0</xdr:rowOff>
    </xdr:from>
    <xdr:to>
      <xdr:col>2</xdr:col>
      <xdr:colOff>2989720</xdr:colOff>
      <xdr:row>0</xdr:row>
      <xdr:rowOff>895350</xdr:rowOff>
    </xdr:to>
    <xdr:pic>
      <xdr:nvPicPr>
        <xdr:cNvPr id="2" name="Imagen 1">
          <a:hlinkClick xmlns:r="http://schemas.openxmlformats.org/officeDocument/2006/relationships" r:id="rId7"/>
          <a:extLst>
            <a:ext uri="{FF2B5EF4-FFF2-40B4-BE49-F238E27FC236}">
              <a16:creationId xmlns:a16="http://schemas.microsoft.com/office/drawing/2014/main" id="{740ED851-D711-4059-BBCA-4426F8422364}"/>
            </a:ext>
          </a:extLst>
        </xdr:cNvPr>
        <xdr:cNvPicPr preferRelativeResize="0">
          <a:picLocks/>
        </xdr:cNvPicPr>
      </xdr:nvPicPr>
      <xdr:blipFill>
        <a:blip xmlns:r="http://schemas.openxmlformats.org/officeDocument/2006/relationships" r:embed="rId8"/>
        <a:srcRect/>
        <a:stretch/>
      </xdr:blipFill>
      <xdr:spPr>
        <a:xfrm>
          <a:off x="4189870" y="0"/>
          <a:ext cx="895350" cy="895350"/>
        </a:xfrm>
        <a:prstGeom prst="rect">
          <a:avLst/>
        </a:prstGeom>
      </xdr:spPr>
    </xdr:pic>
    <xdr:clientData/>
  </xdr:twoCellAnchor>
  <xdr:twoCellAnchor editAs="absolute">
    <xdr:from>
      <xdr:col>2</xdr:col>
      <xdr:colOff>3002120</xdr:colOff>
      <xdr:row>0</xdr:row>
      <xdr:rowOff>0</xdr:rowOff>
    </xdr:from>
    <xdr:to>
      <xdr:col>3</xdr:col>
      <xdr:colOff>768395</xdr:colOff>
      <xdr:row>0</xdr:row>
      <xdr:rowOff>900000</xdr:rowOff>
    </xdr:to>
    <xdr:pic>
      <xdr:nvPicPr>
        <xdr:cNvPr id="7" name="Imagen 6">
          <a:hlinkClick xmlns:r="http://schemas.openxmlformats.org/officeDocument/2006/relationships" r:id="rId9"/>
          <a:extLst>
            <a:ext uri="{FF2B5EF4-FFF2-40B4-BE49-F238E27FC236}">
              <a16:creationId xmlns:a16="http://schemas.microsoft.com/office/drawing/2014/main" id="{F7865B3D-CFA2-4C8F-B8FF-E116557B3E54}"/>
            </a:ext>
          </a:extLst>
        </xdr:cNvPr>
        <xdr:cNvPicPr>
          <a:picLocks noChangeAspect="1"/>
        </xdr:cNvPicPr>
      </xdr:nvPicPr>
      <xdr:blipFill>
        <a:blip xmlns:r="http://schemas.openxmlformats.org/officeDocument/2006/relationships" r:embed="rId10"/>
        <a:srcRect/>
        <a:stretch/>
      </xdr:blipFill>
      <xdr:spPr>
        <a:xfrm>
          <a:off x="5097620" y="0"/>
          <a:ext cx="900000" cy="900000"/>
        </a:xfrm>
        <a:prstGeom prst="rect">
          <a:avLst/>
        </a:prstGeom>
      </xdr:spPr>
    </xdr:pic>
    <xdr:clientData/>
  </xdr:twoCellAnchor>
  <xdr:twoCellAnchor editAs="absolute">
    <xdr:from>
      <xdr:col>3</xdr:col>
      <xdr:colOff>777505</xdr:colOff>
      <xdr:row>0</xdr:row>
      <xdr:rowOff>0</xdr:rowOff>
    </xdr:from>
    <xdr:to>
      <xdr:col>4</xdr:col>
      <xdr:colOff>391630</xdr:colOff>
      <xdr:row>0</xdr:row>
      <xdr:rowOff>900000</xdr:rowOff>
    </xdr:to>
    <xdr:pic>
      <xdr:nvPicPr>
        <xdr:cNvPr id="12" name="Imagen 11">
          <a:hlinkClick xmlns:r="http://schemas.openxmlformats.org/officeDocument/2006/relationships" r:id="rId11"/>
          <a:extLst>
            <a:ext uri="{FF2B5EF4-FFF2-40B4-BE49-F238E27FC236}">
              <a16:creationId xmlns:a16="http://schemas.microsoft.com/office/drawing/2014/main" id="{B4F270BA-AE65-4C83-A7C9-43484C145428}"/>
            </a:ext>
          </a:extLst>
        </xdr:cNvPr>
        <xdr:cNvPicPr>
          <a:picLocks noChangeAspect="1"/>
        </xdr:cNvPicPr>
      </xdr:nvPicPr>
      <xdr:blipFill>
        <a:blip xmlns:r="http://schemas.openxmlformats.org/officeDocument/2006/relationships" r:embed="rId12"/>
        <a:srcRect/>
        <a:stretch/>
      </xdr:blipFill>
      <xdr:spPr>
        <a:xfrm>
          <a:off x="6006730" y="0"/>
          <a:ext cx="900000" cy="900000"/>
        </a:xfrm>
        <a:prstGeom prst="rect">
          <a:avLst/>
        </a:prstGeom>
      </xdr:spPr>
    </xdr:pic>
    <xdr:clientData/>
  </xdr:twoCellAnchor>
  <xdr:twoCellAnchor editAs="absolute">
    <xdr:from>
      <xdr:col>5</xdr:col>
      <xdr:colOff>817194</xdr:colOff>
      <xdr:row>0</xdr:row>
      <xdr:rowOff>0</xdr:rowOff>
    </xdr:from>
    <xdr:to>
      <xdr:col>6</xdr:col>
      <xdr:colOff>431319</xdr:colOff>
      <xdr:row>0</xdr:row>
      <xdr:rowOff>900000</xdr:rowOff>
    </xdr:to>
    <xdr:pic>
      <xdr:nvPicPr>
        <xdr:cNvPr id="13" name="Imagen 12">
          <a:hlinkClick xmlns:r="http://schemas.openxmlformats.org/officeDocument/2006/relationships" r:id="rId13"/>
          <a:extLst>
            <a:ext uri="{FF2B5EF4-FFF2-40B4-BE49-F238E27FC236}">
              <a16:creationId xmlns:a16="http://schemas.microsoft.com/office/drawing/2014/main" id="{51BA40DB-55B3-4430-B9C9-72B8BE3B81DB}"/>
            </a:ext>
          </a:extLst>
        </xdr:cNvPr>
        <xdr:cNvPicPr>
          <a:picLocks noChangeAspect="1"/>
        </xdr:cNvPicPr>
      </xdr:nvPicPr>
      <xdr:blipFill>
        <a:blip xmlns:r="http://schemas.openxmlformats.org/officeDocument/2006/relationships" r:embed="rId14"/>
        <a:srcRect/>
        <a:stretch/>
      </xdr:blipFill>
      <xdr:spPr>
        <a:xfrm>
          <a:off x="8618169" y="0"/>
          <a:ext cx="900000" cy="900000"/>
        </a:xfrm>
        <a:prstGeom prst="rect">
          <a:avLst/>
        </a:prstGeom>
      </xdr:spPr>
    </xdr:pic>
    <xdr:clientData/>
  </xdr:twoCellAnchor>
  <xdr:twoCellAnchor editAs="absolute">
    <xdr:from>
      <xdr:col>6</xdr:col>
      <xdr:colOff>1238250</xdr:colOff>
      <xdr:row>0</xdr:row>
      <xdr:rowOff>9525</xdr:rowOff>
    </xdr:from>
    <xdr:to>
      <xdr:col>7</xdr:col>
      <xdr:colOff>276375</xdr:colOff>
      <xdr:row>0</xdr:row>
      <xdr:rowOff>909525</xdr:rowOff>
    </xdr:to>
    <xdr:pic>
      <xdr:nvPicPr>
        <xdr:cNvPr id="14" name="Imagen 13">
          <a:hlinkClick xmlns:r="http://schemas.openxmlformats.org/officeDocument/2006/relationships" r:id="rId15"/>
          <a:extLst>
            <a:ext uri="{FF2B5EF4-FFF2-40B4-BE49-F238E27FC236}">
              <a16:creationId xmlns:a16="http://schemas.microsoft.com/office/drawing/2014/main" id="{1B961A0D-839E-4338-BD7E-5BBAA2BF3E33}"/>
            </a:ext>
          </a:extLst>
        </xdr:cNvPr>
        <xdr:cNvPicPr>
          <a:picLocks noChangeAspect="1"/>
        </xdr:cNvPicPr>
      </xdr:nvPicPr>
      <xdr:blipFill rotWithShape="1">
        <a:blip xmlns:r="http://schemas.openxmlformats.org/officeDocument/2006/relationships" r:embed="rId16"/>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7" name="Imagen 16">
          <a:hlinkClick xmlns:r="http://schemas.openxmlformats.org/officeDocument/2006/relationships" r:id="rId17"/>
          <a:extLst>
            <a:ext uri="{FF2B5EF4-FFF2-40B4-BE49-F238E27FC236}">
              <a16:creationId xmlns:a16="http://schemas.microsoft.com/office/drawing/2014/main" id="{D4BD74D8-EE23-4598-9B2A-4FFCCAF873FF}"/>
            </a:ext>
          </a:extLst>
        </xdr:cNvPr>
        <xdr:cNvPicPr>
          <a:picLocks noChangeAspect="1"/>
        </xdr:cNvPicPr>
      </xdr:nvPicPr>
      <xdr:blipFill rotWithShape="1">
        <a:blip xmlns:r="http://schemas.openxmlformats.org/officeDocument/2006/relationships" r:embed="rId18"/>
        <a:srcRect t="32168" b="19445"/>
        <a:stretch/>
      </xdr:blipFill>
      <xdr:spPr>
        <a:xfrm>
          <a:off x="1238250" y="0"/>
          <a:ext cx="1972023" cy="952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4161</xdr:colOff>
      <xdr:row>4</xdr:row>
      <xdr:rowOff>4312</xdr:rowOff>
    </xdr:to>
    <xdr:pic>
      <xdr:nvPicPr>
        <xdr:cNvPr id="21" name="Gráfico 60">
          <a:extLst>
            <a:ext uri="{FF2B5EF4-FFF2-40B4-BE49-F238E27FC236}">
              <a16:creationId xmlns:a16="http://schemas.microsoft.com/office/drawing/2014/main" id="{60EC7AC2-80D1-0E4E-AD01-1884B7FF868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7500" y="1206500"/>
          <a:ext cx="835376" cy="768217"/>
        </a:xfrm>
        <a:prstGeom prst="rect">
          <a:avLst/>
        </a:prstGeom>
      </xdr:spPr>
    </xdr:pic>
    <xdr:clientData/>
  </xdr:twoCellAnchor>
  <xdr:twoCellAnchor>
    <xdr:from>
      <xdr:col>6</xdr:col>
      <xdr:colOff>987650</xdr:colOff>
      <xdr:row>6</xdr:row>
      <xdr:rowOff>25252</xdr:rowOff>
    </xdr:from>
    <xdr:to>
      <xdr:col>10</xdr:col>
      <xdr:colOff>114981</xdr:colOff>
      <xdr:row>11</xdr:row>
      <xdr:rowOff>1167168</xdr:rowOff>
    </xdr:to>
    <xdr:graphicFrame macro="">
      <xdr:nvGraphicFramePr>
        <xdr:cNvPr id="2" name="Gráfico 1">
          <a:extLst>
            <a:ext uri="{FF2B5EF4-FFF2-40B4-BE49-F238E27FC236}">
              <a16:creationId xmlns:a16="http://schemas.microsoft.com/office/drawing/2014/main" id="{74862241-D55B-B442-B9C0-3786072228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10</xdr:col>
      <xdr:colOff>907675</xdr:colOff>
      <xdr:row>6</xdr:row>
      <xdr:rowOff>26452</xdr:rowOff>
    </xdr:from>
    <xdr:to>
      <xdr:col>13</xdr:col>
      <xdr:colOff>1139637</xdr:colOff>
      <xdr:row>11</xdr:row>
      <xdr:rowOff>1323434</xdr:rowOff>
    </xdr:to>
    <xdr:pic>
      <xdr:nvPicPr>
        <xdr:cNvPr id="3" name="Imagen 2">
          <a:extLst>
            <a:ext uri="{FF2B5EF4-FFF2-40B4-BE49-F238E27FC236}">
              <a16:creationId xmlns:a16="http://schemas.microsoft.com/office/drawing/2014/main" id="{BB0EF52D-E099-F34F-A9F6-0D8E7AD4E010}"/>
            </a:ext>
          </a:extLst>
        </xdr:cNvPr>
        <xdr:cNvPicPr>
          <a:picLocks noChangeAspect="1"/>
        </xdr:cNvPicPr>
      </xdr:nvPicPr>
      <xdr:blipFill>
        <a:blip xmlns:r="http://schemas.openxmlformats.org/officeDocument/2006/relationships" r:embed="rId4"/>
        <a:stretch>
          <a:fillRect/>
        </a:stretch>
      </xdr:blipFill>
      <xdr:spPr>
        <a:xfrm>
          <a:off x="13704793" y="2469334"/>
          <a:ext cx="4078941" cy="2411295"/>
        </a:xfrm>
        <a:prstGeom prst="rect">
          <a:avLst/>
        </a:prstGeom>
      </xdr:spPr>
    </xdr:pic>
    <xdr:clientData/>
  </xdr:twoCellAnchor>
  <xdr:twoCellAnchor editAs="absolute">
    <xdr:from>
      <xdr:col>3</xdr:col>
      <xdr:colOff>265570</xdr:colOff>
      <xdr:row>0</xdr:row>
      <xdr:rowOff>0</xdr:rowOff>
    </xdr:from>
    <xdr:to>
      <xdr:col>3</xdr:col>
      <xdr:colOff>1160920</xdr:colOff>
      <xdr:row>0</xdr:row>
      <xdr:rowOff>895350</xdr:rowOff>
    </xdr:to>
    <xdr:pic>
      <xdr:nvPicPr>
        <xdr:cNvPr id="4" name="Imagen 3">
          <a:hlinkClick xmlns:r="http://schemas.openxmlformats.org/officeDocument/2006/relationships" r:id="rId5"/>
          <a:extLst>
            <a:ext uri="{FF2B5EF4-FFF2-40B4-BE49-F238E27FC236}">
              <a16:creationId xmlns:a16="http://schemas.microsoft.com/office/drawing/2014/main" id="{0D13A9ED-57D8-4E3B-B8F3-34DDFE937B4D}"/>
            </a:ext>
          </a:extLst>
        </xdr:cNvPr>
        <xdr:cNvPicPr preferRelativeResize="0">
          <a:picLocks/>
        </xdr:cNvPicPr>
      </xdr:nvPicPr>
      <xdr:blipFill>
        <a:blip xmlns:r="http://schemas.openxmlformats.org/officeDocument/2006/relationships" r:embed="rId6"/>
        <a:srcRect/>
        <a:stretch/>
      </xdr:blipFill>
      <xdr:spPr>
        <a:xfrm>
          <a:off x="4189870" y="0"/>
          <a:ext cx="895350" cy="895350"/>
        </a:xfrm>
        <a:prstGeom prst="rect">
          <a:avLst/>
        </a:prstGeom>
      </xdr:spPr>
    </xdr:pic>
    <xdr:clientData/>
  </xdr:twoCellAnchor>
  <xdr:twoCellAnchor editAs="absolute">
    <xdr:from>
      <xdr:col>3</xdr:col>
      <xdr:colOff>1173320</xdr:colOff>
      <xdr:row>0</xdr:row>
      <xdr:rowOff>0</xdr:rowOff>
    </xdr:from>
    <xdr:to>
      <xdr:col>4</xdr:col>
      <xdr:colOff>787445</xdr:colOff>
      <xdr:row>0</xdr:row>
      <xdr:rowOff>900000</xdr:rowOff>
    </xdr:to>
    <xdr:pic>
      <xdr:nvPicPr>
        <xdr:cNvPr id="5" name="Imagen 4">
          <a:hlinkClick xmlns:r="http://schemas.openxmlformats.org/officeDocument/2006/relationships" r:id="rId7"/>
          <a:extLst>
            <a:ext uri="{FF2B5EF4-FFF2-40B4-BE49-F238E27FC236}">
              <a16:creationId xmlns:a16="http://schemas.microsoft.com/office/drawing/2014/main" id="{FAB5F3D0-9EAF-46D5-8F7C-E96F3CF49434}"/>
            </a:ext>
          </a:extLst>
        </xdr:cNvPr>
        <xdr:cNvPicPr>
          <a:picLocks noChangeAspect="1"/>
        </xdr:cNvPicPr>
      </xdr:nvPicPr>
      <xdr:blipFill>
        <a:blip xmlns:r="http://schemas.openxmlformats.org/officeDocument/2006/relationships" r:embed="rId8"/>
        <a:srcRect/>
        <a:stretch/>
      </xdr:blipFill>
      <xdr:spPr>
        <a:xfrm>
          <a:off x="5097620" y="0"/>
          <a:ext cx="900000" cy="900000"/>
        </a:xfrm>
        <a:prstGeom prst="rect">
          <a:avLst/>
        </a:prstGeom>
      </xdr:spPr>
    </xdr:pic>
    <xdr:clientData/>
  </xdr:twoCellAnchor>
  <xdr:twoCellAnchor editAs="absolute">
    <xdr:from>
      <xdr:col>4</xdr:col>
      <xdr:colOff>796555</xdr:colOff>
      <xdr:row>0</xdr:row>
      <xdr:rowOff>0</xdr:rowOff>
    </xdr:from>
    <xdr:to>
      <xdr:col>5</xdr:col>
      <xdr:colOff>410680</xdr:colOff>
      <xdr:row>0</xdr:row>
      <xdr:rowOff>900000</xdr:rowOff>
    </xdr:to>
    <xdr:pic>
      <xdr:nvPicPr>
        <xdr:cNvPr id="6" name="Imagen 5">
          <a:hlinkClick xmlns:r="http://schemas.openxmlformats.org/officeDocument/2006/relationships" r:id="rId9"/>
          <a:extLst>
            <a:ext uri="{FF2B5EF4-FFF2-40B4-BE49-F238E27FC236}">
              <a16:creationId xmlns:a16="http://schemas.microsoft.com/office/drawing/2014/main" id="{261A4634-C00B-4828-BA87-8806884DB35F}"/>
            </a:ext>
          </a:extLst>
        </xdr:cNvPr>
        <xdr:cNvPicPr>
          <a:picLocks noChangeAspect="1"/>
        </xdr:cNvPicPr>
      </xdr:nvPicPr>
      <xdr:blipFill>
        <a:blip xmlns:r="http://schemas.openxmlformats.org/officeDocument/2006/relationships" r:embed="rId10"/>
        <a:srcRect/>
        <a:stretch/>
      </xdr:blipFill>
      <xdr:spPr>
        <a:xfrm>
          <a:off x="6006730" y="0"/>
          <a:ext cx="900000" cy="900000"/>
        </a:xfrm>
        <a:prstGeom prst="rect">
          <a:avLst/>
        </a:prstGeom>
      </xdr:spPr>
    </xdr:pic>
    <xdr:clientData/>
  </xdr:twoCellAnchor>
  <xdr:twoCellAnchor editAs="absolute">
    <xdr:from>
      <xdr:col>6</xdr:col>
      <xdr:colOff>836244</xdr:colOff>
      <xdr:row>0</xdr:row>
      <xdr:rowOff>0</xdr:rowOff>
    </xdr:from>
    <xdr:to>
      <xdr:col>7</xdr:col>
      <xdr:colOff>450369</xdr:colOff>
      <xdr:row>0</xdr:row>
      <xdr:rowOff>900000</xdr:rowOff>
    </xdr:to>
    <xdr:pic>
      <xdr:nvPicPr>
        <xdr:cNvPr id="7" name="Imagen 6">
          <a:hlinkClick xmlns:r="http://schemas.openxmlformats.org/officeDocument/2006/relationships" r:id="rId11"/>
          <a:extLst>
            <a:ext uri="{FF2B5EF4-FFF2-40B4-BE49-F238E27FC236}">
              <a16:creationId xmlns:a16="http://schemas.microsoft.com/office/drawing/2014/main" id="{05A751AF-AC99-4495-AFF1-E6B130F4389F}"/>
            </a:ext>
          </a:extLst>
        </xdr:cNvPr>
        <xdr:cNvPicPr>
          <a:picLocks noChangeAspect="1"/>
        </xdr:cNvPicPr>
      </xdr:nvPicPr>
      <xdr:blipFill>
        <a:blip xmlns:r="http://schemas.openxmlformats.org/officeDocument/2006/relationships" r:embed="rId12"/>
        <a:srcRect/>
        <a:stretch/>
      </xdr:blipFill>
      <xdr:spPr>
        <a:xfrm>
          <a:off x="8618169" y="0"/>
          <a:ext cx="900000" cy="900000"/>
        </a:xfrm>
        <a:prstGeom prst="rect">
          <a:avLst/>
        </a:prstGeom>
      </xdr:spPr>
    </xdr:pic>
    <xdr:clientData/>
  </xdr:twoCellAnchor>
  <xdr:twoCellAnchor editAs="absolute">
    <xdr:from>
      <xdr:col>7</xdr:col>
      <xdr:colOff>1257300</xdr:colOff>
      <xdr:row>0</xdr:row>
      <xdr:rowOff>9525</xdr:rowOff>
    </xdr:from>
    <xdr:to>
      <xdr:col>8</xdr:col>
      <xdr:colOff>295425</xdr:colOff>
      <xdr:row>0</xdr:row>
      <xdr:rowOff>909525</xdr:rowOff>
    </xdr:to>
    <xdr:pic>
      <xdr:nvPicPr>
        <xdr:cNvPr id="9" name="Imagen 8">
          <a:hlinkClick xmlns:r="http://schemas.openxmlformats.org/officeDocument/2006/relationships" r:id="rId13"/>
          <a:extLst>
            <a:ext uri="{FF2B5EF4-FFF2-40B4-BE49-F238E27FC236}">
              <a16:creationId xmlns:a16="http://schemas.microsoft.com/office/drawing/2014/main" id="{8174C213-D586-4695-BA7A-CF201BCBA246}"/>
            </a:ext>
          </a:extLst>
        </xdr:cNvPr>
        <xdr:cNvPicPr>
          <a:picLocks noChangeAspect="1"/>
        </xdr:cNvPicPr>
      </xdr:nvPicPr>
      <xdr:blipFill rotWithShape="1">
        <a:blip xmlns:r="http://schemas.openxmlformats.org/officeDocument/2006/relationships" r:embed="rId14"/>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1" name="Imagen 10">
          <a:hlinkClick xmlns:r="http://schemas.openxmlformats.org/officeDocument/2006/relationships" r:id="rId15"/>
          <a:extLst>
            <a:ext uri="{FF2B5EF4-FFF2-40B4-BE49-F238E27FC236}">
              <a16:creationId xmlns:a16="http://schemas.microsoft.com/office/drawing/2014/main" id="{84DC380E-C010-45A0-B1D9-13C763E0A110}"/>
            </a:ext>
          </a:extLst>
        </xdr:cNvPr>
        <xdr:cNvPicPr>
          <a:picLocks noChangeAspect="1"/>
        </xdr:cNvPicPr>
      </xdr:nvPicPr>
      <xdr:blipFill rotWithShape="1">
        <a:blip xmlns:r="http://schemas.openxmlformats.org/officeDocument/2006/relationships" r:embed="rId16"/>
        <a:srcRect t="32168" b="19445"/>
        <a:stretch/>
      </xdr:blipFill>
      <xdr:spPr>
        <a:xfrm>
          <a:off x="1238250" y="0"/>
          <a:ext cx="1972023" cy="952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12279</xdr:colOff>
      <xdr:row>2</xdr:row>
      <xdr:rowOff>0</xdr:rowOff>
    </xdr:from>
    <xdr:to>
      <xdr:col>1</xdr:col>
      <xdr:colOff>703542</xdr:colOff>
      <xdr:row>3</xdr:row>
      <xdr:rowOff>186438</xdr:rowOff>
    </xdr:to>
    <xdr:pic>
      <xdr:nvPicPr>
        <xdr:cNvPr id="21" name="Gráfico 34">
          <a:extLst>
            <a:ext uri="{FF2B5EF4-FFF2-40B4-BE49-F238E27FC236}">
              <a16:creationId xmlns:a16="http://schemas.microsoft.com/office/drawing/2014/main" id="{21EECDB5-5122-1D48-8508-FDEDAEEFA3EE}"/>
            </a:ext>
          </a:extLst>
        </xdr:cNvPr>
        <xdr:cNvPicPr>
          <a:picLocks noChangeAspect="1"/>
        </xdr:cNvPicPr>
      </xdr:nvPicPr>
      <xdr:blipFill>
        <a:blip xmlns:r="http://schemas.openxmlformats.org/officeDocument/2006/relationships" r:embed="rId1"/>
        <a:srcRect/>
        <a:stretch/>
      </xdr:blipFill>
      <xdr:spPr>
        <a:xfrm>
          <a:off x="1393404" y="1200150"/>
          <a:ext cx="691263" cy="691263"/>
        </a:xfrm>
        <a:prstGeom prst="rect">
          <a:avLst/>
        </a:prstGeom>
      </xdr:spPr>
    </xdr:pic>
    <xdr:clientData/>
  </xdr:twoCellAnchor>
  <xdr:twoCellAnchor>
    <xdr:from>
      <xdr:col>1</xdr:col>
      <xdr:colOff>644071</xdr:colOff>
      <xdr:row>11</xdr:row>
      <xdr:rowOff>205195</xdr:rowOff>
    </xdr:from>
    <xdr:to>
      <xdr:col>2</xdr:col>
      <xdr:colOff>4191965</xdr:colOff>
      <xdr:row>23</xdr:row>
      <xdr:rowOff>66539</xdr:rowOff>
    </xdr:to>
    <xdr:graphicFrame macro="">
      <xdr:nvGraphicFramePr>
        <xdr:cNvPr id="11" name="Gráfico 10">
          <a:extLst>
            <a:ext uri="{FF2B5EF4-FFF2-40B4-BE49-F238E27FC236}">
              <a16:creationId xmlns:a16="http://schemas.microsoft.com/office/drawing/2014/main" id="{97C3553F-4F2D-5946-A7CD-5545CEAFA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4455164</xdr:colOff>
      <xdr:row>11</xdr:row>
      <xdr:rowOff>198210</xdr:rowOff>
    </xdr:from>
    <xdr:to>
      <xdr:col>4</xdr:col>
      <xdr:colOff>272412</xdr:colOff>
      <xdr:row>23</xdr:row>
      <xdr:rowOff>63043</xdr:rowOff>
    </xdr:to>
    <xdr:graphicFrame macro="">
      <xdr:nvGraphicFramePr>
        <xdr:cNvPr id="12" name="Gráfico 11">
          <a:extLst>
            <a:ext uri="{FF2B5EF4-FFF2-40B4-BE49-F238E27FC236}">
              <a16:creationId xmlns:a16="http://schemas.microsoft.com/office/drawing/2014/main" id="{E787990B-1B93-BF4B-A2D1-C138BD8703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979624</xdr:colOff>
      <xdr:row>11</xdr:row>
      <xdr:rowOff>157039</xdr:rowOff>
    </xdr:from>
    <xdr:to>
      <xdr:col>12</xdr:col>
      <xdr:colOff>464483</xdr:colOff>
      <xdr:row>23</xdr:row>
      <xdr:rowOff>58860</xdr:rowOff>
    </xdr:to>
    <xdr:graphicFrame macro="">
      <xdr:nvGraphicFramePr>
        <xdr:cNvPr id="13" name="Gráfico 12">
          <a:extLst>
            <a:ext uri="{FF2B5EF4-FFF2-40B4-BE49-F238E27FC236}">
              <a16:creationId xmlns:a16="http://schemas.microsoft.com/office/drawing/2014/main" id="{7D88B549-C2F4-9348-A035-BDFC4939D0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285853</xdr:colOff>
      <xdr:row>11</xdr:row>
      <xdr:rowOff>193239</xdr:rowOff>
    </xdr:from>
    <xdr:to>
      <xdr:col>22</xdr:col>
      <xdr:colOff>123140</xdr:colOff>
      <xdr:row>23</xdr:row>
      <xdr:rowOff>61952</xdr:rowOff>
    </xdr:to>
    <xdr:graphicFrame macro="">
      <xdr:nvGraphicFramePr>
        <xdr:cNvPr id="14" name="Gráfico 13">
          <a:extLst>
            <a:ext uri="{FF2B5EF4-FFF2-40B4-BE49-F238E27FC236}">
              <a16:creationId xmlns:a16="http://schemas.microsoft.com/office/drawing/2014/main" id="{DD75214D-79EE-974E-B2FC-A1EAF5C29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xdr:col>
      <xdr:colOff>2094370</xdr:colOff>
      <xdr:row>0</xdr:row>
      <xdr:rowOff>0</xdr:rowOff>
    </xdr:from>
    <xdr:to>
      <xdr:col>2</xdr:col>
      <xdr:colOff>2989720</xdr:colOff>
      <xdr:row>0</xdr:row>
      <xdr:rowOff>895350</xdr:rowOff>
    </xdr:to>
    <xdr:pic>
      <xdr:nvPicPr>
        <xdr:cNvPr id="2" name="Imagen 1">
          <a:hlinkClick xmlns:r="http://schemas.openxmlformats.org/officeDocument/2006/relationships" r:id="rId6"/>
          <a:extLst>
            <a:ext uri="{FF2B5EF4-FFF2-40B4-BE49-F238E27FC236}">
              <a16:creationId xmlns:a16="http://schemas.microsoft.com/office/drawing/2014/main" id="{75724F72-C46D-4CC0-8917-1F3D7F97D211}"/>
            </a:ext>
          </a:extLst>
        </xdr:cNvPr>
        <xdr:cNvPicPr preferRelativeResize="0">
          <a:picLocks/>
        </xdr:cNvPicPr>
      </xdr:nvPicPr>
      <xdr:blipFill>
        <a:blip xmlns:r="http://schemas.openxmlformats.org/officeDocument/2006/relationships" r:embed="rId7"/>
        <a:srcRect/>
        <a:stretch/>
      </xdr:blipFill>
      <xdr:spPr>
        <a:xfrm>
          <a:off x="4189870" y="0"/>
          <a:ext cx="895350" cy="895350"/>
        </a:xfrm>
        <a:prstGeom prst="rect">
          <a:avLst/>
        </a:prstGeom>
      </xdr:spPr>
    </xdr:pic>
    <xdr:clientData/>
  </xdr:twoCellAnchor>
  <xdr:twoCellAnchor editAs="absolute">
    <xdr:from>
      <xdr:col>2</xdr:col>
      <xdr:colOff>3002120</xdr:colOff>
      <xdr:row>0</xdr:row>
      <xdr:rowOff>0</xdr:rowOff>
    </xdr:from>
    <xdr:to>
      <xdr:col>2</xdr:col>
      <xdr:colOff>3902120</xdr:colOff>
      <xdr:row>0</xdr:row>
      <xdr:rowOff>900000</xdr:rowOff>
    </xdr:to>
    <xdr:pic>
      <xdr:nvPicPr>
        <xdr:cNvPr id="3" name="Imagen 2">
          <a:hlinkClick xmlns:r="http://schemas.openxmlformats.org/officeDocument/2006/relationships" r:id="rId8"/>
          <a:extLst>
            <a:ext uri="{FF2B5EF4-FFF2-40B4-BE49-F238E27FC236}">
              <a16:creationId xmlns:a16="http://schemas.microsoft.com/office/drawing/2014/main" id="{EDBE3A61-C5AB-4DF0-A37F-FB105E81A863}"/>
            </a:ext>
          </a:extLst>
        </xdr:cNvPr>
        <xdr:cNvPicPr>
          <a:picLocks noChangeAspect="1"/>
        </xdr:cNvPicPr>
      </xdr:nvPicPr>
      <xdr:blipFill>
        <a:blip xmlns:r="http://schemas.openxmlformats.org/officeDocument/2006/relationships" r:embed="rId9"/>
        <a:srcRect/>
        <a:stretch/>
      </xdr:blipFill>
      <xdr:spPr>
        <a:xfrm>
          <a:off x="5097620" y="0"/>
          <a:ext cx="900000" cy="900000"/>
        </a:xfrm>
        <a:prstGeom prst="rect">
          <a:avLst/>
        </a:prstGeom>
      </xdr:spPr>
    </xdr:pic>
    <xdr:clientData/>
  </xdr:twoCellAnchor>
  <xdr:twoCellAnchor editAs="absolute">
    <xdr:from>
      <xdr:col>2</xdr:col>
      <xdr:colOff>3911230</xdr:colOff>
      <xdr:row>0</xdr:row>
      <xdr:rowOff>0</xdr:rowOff>
    </xdr:from>
    <xdr:to>
      <xdr:col>2</xdr:col>
      <xdr:colOff>4811230</xdr:colOff>
      <xdr:row>0</xdr:row>
      <xdr:rowOff>900000</xdr:rowOff>
    </xdr:to>
    <xdr:pic>
      <xdr:nvPicPr>
        <xdr:cNvPr id="4" name="Imagen 3">
          <a:hlinkClick xmlns:r="http://schemas.openxmlformats.org/officeDocument/2006/relationships" r:id="rId10"/>
          <a:extLst>
            <a:ext uri="{FF2B5EF4-FFF2-40B4-BE49-F238E27FC236}">
              <a16:creationId xmlns:a16="http://schemas.microsoft.com/office/drawing/2014/main" id="{250A5F32-0464-439B-9CFA-42FFDD11811D}"/>
            </a:ext>
          </a:extLst>
        </xdr:cNvPr>
        <xdr:cNvPicPr>
          <a:picLocks noChangeAspect="1"/>
        </xdr:cNvPicPr>
      </xdr:nvPicPr>
      <xdr:blipFill>
        <a:blip xmlns:r="http://schemas.openxmlformats.org/officeDocument/2006/relationships" r:embed="rId11"/>
        <a:srcRect/>
        <a:stretch/>
      </xdr:blipFill>
      <xdr:spPr>
        <a:xfrm>
          <a:off x="6006730" y="0"/>
          <a:ext cx="900000" cy="900000"/>
        </a:xfrm>
        <a:prstGeom prst="rect">
          <a:avLst/>
        </a:prstGeom>
      </xdr:spPr>
    </xdr:pic>
    <xdr:clientData/>
  </xdr:twoCellAnchor>
  <xdr:twoCellAnchor editAs="absolute">
    <xdr:from>
      <xdr:col>2</xdr:col>
      <xdr:colOff>6522669</xdr:colOff>
      <xdr:row>0</xdr:row>
      <xdr:rowOff>0</xdr:rowOff>
    </xdr:from>
    <xdr:to>
      <xdr:col>2</xdr:col>
      <xdr:colOff>7422669</xdr:colOff>
      <xdr:row>0</xdr:row>
      <xdr:rowOff>900000</xdr:rowOff>
    </xdr:to>
    <xdr:pic>
      <xdr:nvPicPr>
        <xdr:cNvPr id="5" name="Imagen 4">
          <a:hlinkClick xmlns:r="http://schemas.openxmlformats.org/officeDocument/2006/relationships" r:id="rId12"/>
          <a:extLst>
            <a:ext uri="{FF2B5EF4-FFF2-40B4-BE49-F238E27FC236}">
              <a16:creationId xmlns:a16="http://schemas.microsoft.com/office/drawing/2014/main" id="{2D516118-E0C9-4400-97C2-A6DCFD6592B3}"/>
            </a:ext>
          </a:extLst>
        </xdr:cNvPr>
        <xdr:cNvPicPr>
          <a:picLocks noChangeAspect="1"/>
        </xdr:cNvPicPr>
      </xdr:nvPicPr>
      <xdr:blipFill>
        <a:blip xmlns:r="http://schemas.openxmlformats.org/officeDocument/2006/relationships" r:embed="rId13"/>
        <a:srcRect/>
        <a:stretch/>
      </xdr:blipFill>
      <xdr:spPr>
        <a:xfrm>
          <a:off x="8618169" y="0"/>
          <a:ext cx="900000" cy="900000"/>
        </a:xfrm>
        <a:prstGeom prst="rect">
          <a:avLst/>
        </a:prstGeom>
      </xdr:spPr>
    </xdr:pic>
    <xdr:clientData/>
  </xdr:twoCellAnchor>
  <xdr:twoCellAnchor editAs="absolute">
    <xdr:from>
      <xdr:col>3</xdr:col>
      <xdr:colOff>352425</xdr:colOff>
      <xdr:row>0</xdr:row>
      <xdr:rowOff>9525</xdr:rowOff>
    </xdr:from>
    <xdr:to>
      <xdr:col>4</xdr:col>
      <xdr:colOff>200175</xdr:colOff>
      <xdr:row>0</xdr:row>
      <xdr:rowOff>909525</xdr:rowOff>
    </xdr:to>
    <xdr:pic>
      <xdr:nvPicPr>
        <xdr:cNvPr id="6" name="Imagen 5">
          <a:hlinkClick xmlns:r="http://schemas.openxmlformats.org/officeDocument/2006/relationships" r:id="rId14"/>
          <a:extLst>
            <a:ext uri="{FF2B5EF4-FFF2-40B4-BE49-F238E27FC236}">
              <a16:creationId xmlns:a16="http://schemas.microsoft.com/office/drawing/2014/main" id="{AF48E5E5-6CD7-431F-89AA-79F7201698EB}"/>
            </a:ext>
          </a:extLst>
        </xdr:cNvPr>
        <xdr:cNvPicPr>
          <a:picLocks noChangeAspect="1"/>
        </xdr:cNvPicPr>
      </xdr:nvPicPr>
      <xdr:blipFill rotWithShape="1">
        <a:blip xmlns:r="http://schemas.openxmlformats.org/officeDocument/2006/relationships" r:embed="rId15"/>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0" name="Imagen 9">
          <a:hlinkClick xmlns:r="http://schemas.openxmlformats.org/officeDocument/2006/relationships" r:id="rId16"/>
          <a:extLst>
            <a:ext uri="{FF2B5EF4-FFF2-40B4-BE49-F238E27FC236}">
              <a16:creationId xmlns:a16="http://schemas.microsoft.com/office/drawing/2014/main" id="{497FC125-13AD-46F8-904C-97C0DF544956}"/>
            </a:ext>
          </a:extLst>
        </xdr:cNvPr>
        <xdr:cNvPicPr>
          <a:picLocks noChangeAspect="1"/>
        </xdr:cNvPicPr>
      </xdr:nvPicPr>
      <xdr:blipFill rotWithShape="1">
        <a:blip xmlns:r="http://schemas.openxmlformats.org/officeDocument/2006/relationships" r:embed="rId17"/>
        <a:srcRect t="32168" b="19445"/>
        <a:stretch/>
      </xdr:blipFill>
      <xdr:spPr>
        <a:xfrm>
          <a:off x="1238250" y="0"/>
          <a:ext cx="1972023" cy="9525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37875</xdr:colOff>
      <xdr:row>1</xdr:row>
      <xdr:rowOff>91440</xdr:rowOff>
    </xdr:from>
    <xdr:to>
      <xdr:col>2</xdr:col>
      <xdr:colOff>37824</xdr:colOff>
      <xdr:row>25</xdr:row>
      <xdr:rowOff>56610</xdr:rowOff>
    </xdr:to>
    <xdr:pic>
      <xdr:nvPicPr>
        <xdr:cNvPr id="15" name="Imagen 14">
          <a:extLst>
            <a:ext uri="{FF2B5EF4-FFF2-40B4-BE49-F238E27FC236}">
              <a16:creationId xmlns:a16="http://schemas.microsoft.com/office/drawing/2014/main" id="{97E5FA22-A492-7946-A194-37826C554B89}"/>
            </a:ext>
          </a:extLst>
        </xdr:cNvPr>
        <xdr:cNvPicPr>
          <a:picLocks noChangeAspect="1"/>
        </xdr:cNvPicPr>
      </xdr:nvPicPr>
      <xdr:blipFill rotWithShape="1">
        <a:blip xmlns:r="http://schemas.openxmlformats.org/officeDocument/2006/relationships" r:embed="rId1"/>
        <a:srcRect l="2198" t="-16" r="2556" b="-16"/>
        <a:stretch/>
      </xdr:blipFill>
      <xdr:spPr>
        <a:xfrm>
          <a:off x="1419000" y="1038225"/>
          <a:ext cx="5819724" cy="4320000"/>
        </a:xfrm>
        <a:prstGeom prst="rect">
          <a:avLst/>
        </a:prstGeom>
      </xdr:spPr>
    </xdr:pic>
    <xdr:clientData/>
  </xdr:twoCellAnchor>
  <xdr:twoCellAnchor editAs="oneCell">
    <xdr:from>
      <xdr:col>2</xdr:col>
      <xdr:colOff>180974</xdr:colOff>
      <xdr:row>8</xdr:row>
      <xdr:rowOff>0</xdr:rowOff>
    </xdr:from>
    <xdr:to>
      <xdr:col>5</xdr:col>
      <xdr:colOff>20559</xdr:colOff>
      <xdr:row>36</xdr:row>
      <xdr:rowOff>19050</xdr:rowOff>
    </xdr:to>
    <xdr:pic>
      <xdr:nvPicPr>
        <xdr:cNvPr id="3" name="Imagen 2">
          <a:extLst>
            <a:ext uri="{FF2B5EF4-FFF2-40B4-BE49-F238E27FC236}">
              <a16:creationId xmlns:a16="http://schemas.microsoft.com/office/drawing/2014/main" id="{2C986397-0562-4976-936E-7188D9B2C093}"/>
            </a:ext>
          </a:extLst>
        </xdr:cNvPr>
        <xdr:cNvPicPr>
          <a:picLocks noChangeAspect="1"/>
        </xdr:cNvPicPr>
      </xdr:nvPicPr>
      <xdr:blipFill>
        <a:blip xmlns:r="http://schemas.openxmlformats.org/officeDocument/2006/relationships" r:embed="rId2"/>
        <a:stretch/>
      </xdr:blipFill>
      <xdr:spPr>
        <a:xfrm>
          <a:off x="7381874" y="2505075"/>
          <a:ext cx="4141075" cy="4543425"/>
        </a:xfrm>
        <a:prstGeom prst="rect">
          <a:avLst/>
        </a:prstGeom>
      </xdr:spPr>
    </xdr:pic>
    <xdr:clientData/>
  </xdr:twoCellAnchor>
  <xdr:twoCellAnchor editAs="absolute">
    <xdr:from>
      <xdr:col>1</xdr:col>
      <xdr:colOff>2799220</xdr:colOff>
      <xdr:row>0</xdr:row>
      <xdr:rowOff>18024</xdr:rowOff>
    </xdr:from>
    <xdr:to>
      <xdr:col>1</xdr:col>
      <xdr:colOff>3711715</xdr:colOff>
      <xdr:row>0</xdr:row>
      <xdr:rowOff>860180</xdr:rowOff>
    </xdr:to>
    <xdr:pic>
      <xdr:nvPicPr>
        <xdr:cNvPr id="2" name="Imagen 1">
          <a:hlinkClick xmlns:r="http://schemas.openxmlformats.org/officeDocument/2006/relationships" r:id="rId3"/>
          <a:extLst>
            <a:ext uri="{FF2B5EF4-FFF2-40B4-BE49-F238E27FC236}">
              <a16:creationId xmlns:a16="http://schemas.microsoft.com/office/drawing/2014/main" id="{D660461A-95D1-4303-9151-4B744F4B2E88}"/>
            </a:ext>
          </a:extLst>
        </xdr:cNvPr>
        <xdr:cNvPicPr preferRelativeResize="0">
          <a:picLocks/>
        </xdr:cNvPicPr>
      </xdr:nvPicPr>
      <xdr:blipFill>
        <a:blip xmlns:r="http://schemas.openxmlformats.org/officeDocument/2006/relationships" r:embed="rId4"/>
        <a:srcRect/>
        <a:stretch/>
      </xdr:blipFill>
      <xdr:spPr>
        <a:xfrm>
          <a:off x="4189870" y="27549"/>
          <a:ext cx="895350" cy="840251"/>
        </a:xfrm>
        <a:prstGeom prst="rect">
          <a:avLst/>
        </a:prstGeom>
      </xdr:spPr>
    </xdr:pic>
    <xdr:clientData/>
  </xdr:twoCellAnchor>
  <xdr:twoCellAnchor editAs="absolute">
    <xdr:from>
      <xdr:col>1</xdr:col>
      <xdr:colOff>3712685</xdr:colOff>
      <xdr:row>0</xdr:row>
      <xdr:rowOff>18167</xdr:rowOff>
    </xdr:from>
    <xdr:to>
      <xdr:col>1</xdr:col>
      <xdr:colOff>4629830</xdr:colOff>
      <xdr:row>0</xdr:row>
      <xdr:rowOff>860877</xdr:rowOff>
    </xdr:to>
    <xdr:pic>
      <xdr:nvPicPr>
        <xdr:cNvPr id="4" name="Imagen 3">
          <a:hlinkClick xmlns:r="http://schemas.openxmlformats.org/officeDocument/2006/relationships" r:id="rId5"/>
          <a:extLst>
            <a:ext uri="{FF2B5EF4-FFF2-40B4-BE49-F238E27FC236}">
              <a16:creationId xmlns:a16="http://schemas.microsoft.com/office/drawing/2014/main" id="{956F5424-1729-47BC-8B67-9D53235375A4}"/>
            </a:ext>
          </a:extLst>
        </xdr:cNvPr>
        <xdr:cNvPicPr>
          <a:picLocks noChangeAspect="1"/>
        </xdr:cNvPicPr>
      </xdr:nvPicPr>
      <xdr:blipFill>
        <a:blip xmlns:r="http://schemas.openxmlformats.org/officeDocument/2006/relationships" r:embed="rId6"/>
        <a:srcRect/>
        <a:stretch/>
      </xdr:blipFill>
      <xdr:spPr>
        <a:xfrm>
          <a:off x="5097620" y="27692"/>
          <a:ext cx="900000" cy="844615"/>
        </a:xfrm>
        <a:prstGeom prst="rect">
          <a:avLst/>
        </a:prstGeom>
      </xdr:spPr>
    </xdr:pic>
    <xdr:clientData/>
  </xdr:twoCellAnchor>
  <xdr:twoCellAnchor editAs="absolute">
    <xdr:from>
      <xdr:col>1</xdr:col>
      <xdr:colOff>4629415</xdr:colOff>
      <xdr:row>0</xdr:row>
      <xdr:rowOff>0</xdr:rowOff>
    </xdr:from>
    <xdr:to>
      <xdr:col>1</xdr:col>
      <xdr:colOff>5525605</xdr:colOff>
      <xdr:row>0</xdr:row>
      <xdr:rowOff>896190</xdr:rowOff>
    </xdr:to>
    <xdr:pic>
      <xdr:nvPicPr>
        <xdr:cNvPr id="5" name="Imagen 4">
          <a:hlinkClick xmlns:r="http://schemas.openxmlformats.org/officeDocument/2006/relationships" r:id="rId7"/>
          <a:extLst>
            <a:ext uri="{FF2B5EF4-FFF2-40B4-BE49-F238E27FC236}">
              <a16:creationId xmlns:a16="http://schemas.microsoft.com/office/drawing/2014/main" id="{DE78A3B5-45D5-4405-8B61-C818874BAE34}"/>
            </a:ext>
          </a:extLst>
        </xdr:cNvPr>
        <xdr:cNvPicPr>
          <a:picLocks noChangeAspect="1"/>
        </xdr:cNvPicPr>
      </xdr:nvPicPr>
      <xdr:blipFill>
        <a:blip xmlns:r="http://schemas.openxmlformats.org/officeDocument/2006/relationships" r:embed="rId8"/>
        <a:srcRect/>
        <a:stretch/>
      </xdr:blipFill>
      <xdr:spPr>
        <a:xfrm>
          <a:off x="6006730" y="0"/>
          <a:ext cx="900000" cy="900000"/>
        </a:xfrm>
        <a:prstGeom prst="rect">
          <a:avLst/>
        </a:prstGeom>
      </xdr:spPr>
    </xdr:pic>
    <xdr:clientData/>
  </xdr:twoCellAnchor>
  <xdr:twoCellAnchor editAs="absolute">
    <xdr:from>
      <xdr:col>3</xdr:col>
      <xdr:colOff>1240104</xdr:colOff>
      <xdr:row>0</xdr:row>
      <xdr:rowOff>0</xdr:rowOff>
    </xdr:from>
    <xdr:to>
      <xdr:col>3</xdr:col>
      <xdr:colOff>2136294</xdr:colOff>
      <xdr:row>0</xdr:row>
      <xdr:rowOff>896190</xdr:rowOff>
    </xdr:to>
    <xdr:pic>
      <xdr:nvPicPr>
        <xdr:cNvPr id="6" name="Imagen 5">
          <a:hlinkClick xmlns:r="http://schemas.openxmlformats.org/officeDocument/2006/relationships" r:id="rId9"/>
          <a:extLst>
            <a:ext uri="{FF2B5EF4-FFF2-40B4-BE49-F238E27FC236}">
              <a16:creationId xmlns:a16="http://schemas.microsoft.com/office/drawing/2014/main" id="{7A0764FA-E06C-4405-BEBC-3389BFB92492}"/>
            </a:ext>
          </a:extLst>
        </xdr:cNvPr>
        <xdr:cNvPicPr>
          <a:picLocks noChangeAspect="1"/>
        </xdr:cNvPicPr>
      </xdr:nvPicPr>
      <xdr:blipFill>
        <a:blip xmlns:r="http://schemas.openxmlformats.org/officeDocument/2006/relationships" r:embed="rId10"/>
        <a:srcRect/>
        <a:stretch/>
      </xdr:blipFill>
      <xdr:spPr>
        <a:xfrm>
          <a:off x="8618169" y="0"/>
          <a:ext cx="900000" cy="900000"/>
        </a:xfrm>
        <a:prstGeom prst="rect">
          <a:avLst/>
        </a:prstGeom>
      </xdr:spPr>
    </xdr:pic>
    <xdr:clientData/>
  </xdr:twoCellAnchor>
  <xdr:twoCellAnchor editAs="absolute">
    <xdr:from>
      <xdr:col>3</xdr:col>
      <xdr:colOff>2952750</xdr:colOff>
      <xdr:row>0</xdr:row>
      <xdr:rowOff>19050</xdr:rowOff>
    </xdr:from>
    <xdr:to>
      <xdr:col>3</xdr:col>
      <xdr:colOff>3259605</xdr:colOff>
      <xdr:row>0</xdr:row>
      <xdr:rowOff>898095</xdr:rowOff>
    </xdr:to>
    <xdr:pic>
      <xdr:nvPicPr>
        <xdr:cNvPr id="7" name="Imagen 6">
          <a:hlinkClick xmlns:r="http://schemas.openxmlformats.org/officeDocument/2006/relationships" r:id="rId11"/>
          <a:extLst>
            <a:ext uri="{FF2B5EF4-FFF2-40B4-BE49-F238E27FC236}">
              <a16:creationId xmlns:a16="http://schemas.microsoft.com/office/drawing/2014/main" id="{09331EAD-5630-4D27-A623-B84F53EB9FDC}"/>
            </a:ext>
          </a:extLst>
        </xdr:cNvPr>
        <xdr:cNvPicPr>
          <a:picLocks noChangeAspect="1"/>
        </xdr:cNvPicPr>
      </xdr:nvPicPr>
      <xdr:blipFill rotWithShape="1">
        <a:blip xmlns:r="http://schemas.openxmlformats.org/officeDocument/2006/relationships" r:embed="rId12"/>
        <a:srcRect l="31194" r="32807"/>
        <a:stretch/>
      </xdr:blipFill>
      <xdr:spPr>
        <a:xfrm>
          <a:off x="10325100" y="9525"/>
          <a:ext cx="324000" cy="900000"/>
        </a:xfrm>
        <a:prstGeom prst="rect">
          <a:avLst/>
        </a:prstGeom>
      </xdr:spPr>
    </xdr:pic>
    <xdr:clientData/>
  </xdr:twoCellAnchor>
  <xdr:twoCellAnchor editAs="absolute">
    <xdr:from>
      <xdr:col>0</xdr:col>
      <xdr:colOff>1234440</xdr:colOff>
      <xdr:row>0</xdr:row>
      <xdr:rowOff>0</xdr:rowOff>
    </xdr:from>
    <xdr:to>
      <xdr:col>1</xdr:col>
      <xdr:colOff>1829148</xdr:colOff>
      <xdr:row>1</xdr:row>
      <xdr:rowOff>0</xdr:rowOff>
    </xdr:to>
    <xdr:pic>
      <xdr:nvPicPr>
        <xdr:cNvPr id="16" name="Imagen 15">
          <a:hlinkClick xmlns:r="http://schemas.openxmlformats.org/officeDocument/2006/relationships" r:id="rId13"/>
          <a:extLst>
            <a:ext uri="{FF2B5EF4-FFF2-40B4-BE49-F238E27FC236}">
              <a16:creationId xmlns:a16="http://schemas.microsoft.com/office/drawing/2014/main" id="{82A89EA2-C1F6-4339-97FC-E67BAC6BFBC7}"/>
            </a:ext>
          </a:extLst>
        </xdr:cNvPr>
        <xdr:cNvPicPr>
          <a:picLocks noChangeAspect="1"/>
        </xdr:cNvPicPr>
      </xdr:nvPicPr>
      <xdr:blipFill rotWithShape="1">
        <a:blip xmlns:r="http://schemas.openxmlformats.org/officeDocument/2006/relationships" r:embed="rId14"/>
        <a:srcRect t="32168" b="19445"/>
        <a:stretch/>
      </xdr:blipFill>
      <xdr:spPr>
        <a:xfrm>
          <a:off x="1238250" y="0"/>
          <a:ext cx="1972023" cy="952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78442</xdr:colOff>
      <xdr:row>2</xdr:row>
      <xdr:rowOff>104219</xdr:rowOff>
    </xdr:from>
    <xdr:to>
      <xdr:col>1</xdr:col>
      <xdr:colOff>638736</xdr:colOff>
      <xdr:row>3</xdr:row>
      <xdr:rowOff>78962</xdr:rowOff>
    </xdr:to>
    <xdr:pic>
      <xdr:nvPicPr>
        <xdr:cNvPr id="16" name="Graphic 9">
          <a:extLst>
            <a:ext uri="{FF2B5EF4-FFF2-40B4-BE49-F238E27FC236}">
              <a16:creationId xmlns:a16="http://schemas.microsoft.com/office/drawing/2014/main" id="{8AF9F684-D05B-B94C-A31A-8EE53801BA86}"/>
            </a:ext>
          </a:extLst>
        </xdr:cNvPr>
        <xdr:cNvPicPr>
          <a:picLocks noChangeAspect="1"/>
        </xdr:cNvPicPr>
      </xdr:nvPicPr>
      <xdr:blipFill>
        <a:blip xmlns:r="http://schemas.openxmlformats.org/officeDocument/2006/relationships" r:embed="rId1"/>
        <a:srcRect/>
        <a:stretch/>
      </xdr:blipFill>
      <xdr:spPr>
        <a:xfrm>
          <a:off x="1456766" y="1303248"/>
          <a:ext cx="560294" cy="479008"/>
        </a:xfrm>
        <a:prstGeom prst="rect">
          <a:avLst/>
        </a:prstGeom>
      </xdr:spPr>
    </xdr:pic>
    <xdr:clientData/>
  </xdr:twoCellAnchor>
  <xdr:twoCellAnchor>
    <xdr:from>
      <xdr:col>6</xdr:col>
      <xdr:colOff>152401</xdr:colOff>
      <xdr:row>6</xdr:row>
      <xdr:rowOff>0</xdr:rowOff>
    </xdr:from>
    <xdr:to>
      <xdr:col>9</xdr:col>
      <xdr:colOff>254001</xdr:colOff>
      <xdr:row>19</xdr:row>
      <xdr:rowOff>114300</xdr:rowOff>
    </xdr:to>
    <xdr:graphicFrame macro="">
      <xdr:nvGraphicFramePr>
        <xdr:cNvPr id="18" name="Gráfico 17">
          <a:extLst>
            <a:ext uri="{FF2B5EF4-FFF2-40B4-BE49-F238E27FC236}">
              <a16:creationId xmlns:a16="http://schemas.microsoft.com/office/drawing/2014/main" id="{FBC2D91D-6D54-694F-8475-97EB67EE6093}"/>
            </a:ext>
            <a:ext uri="{147F2762-F138-4A5C-976F-8EAC2B608ADB}">
              <a16:predDERef xmlns:a16="http://schemas.microsoft.com/office/drawing/2014/main" pred="{6E7B8CA1-CA2C-457C-A90C-BCD749F24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398404</xdr:colOff>
      <xdr:row>6</xdr:row>
      <xdr:rowOff>1307</xdr:rowOff>
    </xdr:from>
    <xdr:to>
      <xdr:col>12</xdr:col>
      <xdr:colOff>651933</xdr:colOff>
      <xdr:row>19</xdr:row>
      <xdr:rowOff>63500</xdr:rowOff>
    </xdr:to>
    <xdr:graphicFrame macro="">
      <xdr:nvGraphicFramePr>
        <xdr:cNvPr id="19" name="Gráfico 18">
          <a:extLst>
            <a:ext uri="{FF2B5EF4-FFF2-40B4-BE49-F238E27FC236}">
              <a16:creationId xmlns:a16="http://schemas.microsoft.com/office/drawing/2014/main" id="{76EE0B17-4EE4-184C-AD93-7F0B294DEFC8}"/>
            </a:ext>
            <a:ext uri="{147F2762-F138-4A5C-976F-8EAC2B608ADB}">
              <a16:predDERef xmlns:a16="http://schemas.microsoft.com/office/drawing/2014/main" pred="{1DA34CC5-87F6-4F8A-93CB-F3329F5974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177801</xdr:colOff>
      <xdr:row>19</xdr:row>
      <xdr:rowOff>124650</xdr:rowOff>
    </xdr:from>
    <xdr:to>
      <xdr:col>12</xdr:col>
      <xdr:colOff>419101</xdr:colOff>
      <xdr:row>31</xdr:row>
      <xdr:rowOff>101600</xdr:rowOff>
    </xdr:to>
    <xdr:graphicFrame macro="">
      <xdr:nvGraphicFramePr>
        <xdr:cNvPr id="20" name="Gráfico 19">
          <a:extLst>
            <a:ext uri="{FF2B5EF4-FFF2-40B4-BE49-F238E27FC236}">
              <a16:creationId xmlns:a16="http://schemas.microsoft.com/office/drawing/2014/main" id="{51E47954-8E96-AD48-BF11-B0E79B49A23B}"/>
            </a:ext>
            <a:ext uri="{147F2762-F138-4A5C-976F-8EAC2B608ADB}">
              <a16:predDERef xmlns:a16="http://schemas.microsoft.com/office/drawing/2014/main" pred="{4F1B2AFC-69B1-4561-BA68-BB04A0B9E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203200</xdr:colOff>
      <xdr:row>19</xdr:row>
      <xdr:rowOff>142546</xdr:rowOff>
    </xdr:from>
    <xdr:to>
      <xdr:col>9</xdr:col>
      <xdr:colOff>215901</xdr:colOff>
      <xdr:row>34</xdr:row>
      <xdr:rowOff>139700</xdr:rowOff>
    </xdr:to>
    <xdr:graphicFrame macro="">
      <xdr:nvGraphicFramePr>
        <xdr:cNvPr id="21" name="Gráfico 20">
          <a:extLst>
            <a:ext uri="{FF2B5EF4-FFF2-40B4-BE49-F238E27FC236}">
              <a16:creationId xmlns:a16="http://schemas.microsoft.com/office/drawing/2014/main" id="{13EE8DDB-6CDF-0046-97BD-E6F7434A6369}"/>
            </a:ext>
            <a:ext uri="{147F2762-F138-4A5C-976F-8EAC2B608ADB}">
              <a16:predDERef xmlns:a16="http://schemas.microsoft.com/office/drawing/2014/main" pred="{6E7B8CA1-CA2C-457C-A90C-BCD749F24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775953</xdr:colOff>
      <xdr:row>6</xdr:row>
      <xdr:rowOff>2732</xdr:rowOff>
    </xdr:from>
    <xdr:to>
      <xdr:col>18</xdr:col>
      <xdr:colOff>516466</xdr:colOff>
      <xdr:row>31</xdr:row>
      <xdr:rowOff>25400</xdr:rowOff>
    </xdr:to>
    <xdr:graphicFrame macro="">
      <xdr:nvGraphicFramePr>
        <xdr:cNvPr id="22" name="Chart 5">
          <a:extLst>
            <a:ext uri="{FF2B5EF4-FFF2-40B4-BE49-F238E27FC236}">
              <a16:creationId xmlns:a16="http://schemas.microsoft.com/office/drawing/2014/main" id="{D0D14421-00DD-2240-8FFA-252526354F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10</xdr:col>
      <xdr:colOff>0</xdr:colOff>
      <xdr:row>36</xdr:row>
      <xdr:rowOff>102757</xdr:rowOff>
    </xdr:from>
    <xdr:to>
      <xdr:col>13</xdr:col>
      <xdr:colOff>949054</xdr:colOff>
      <xdr:row>52</xdr:row>
      <xdr:rowOff>152400</xdr:rowOff>
    </xdr:to>
    <xdr:pic>
      <xdr:nvPicPr>
        <xdr:cNvPr id="3" name="Picture 2">
          <a:extLst>
            <a:ext uri="{FF2B5EF4-FFF2-40B4-BE49-F238E27FC236}">
              <a16:creationId xmlns:a16="http://schemas.microsoft.com/office/drawing/2014/main" id="{E5F19597-A68B-42BD-B363-6EF69A8027AE}"/>
            </a:ext>
          </a:extLst>
        </xdr:cNvPr>
        <xdr:cNvPicPr>
          <a:picLocks noChangeAspect="1"/>
        </xdr:cNvPicPr>
      </xdr:nvPicPr>
      <xdr:blipFill rotWithShape="1">
        <a:blip xmlns:r="http://schemas.openxmlformats.org/officeDocument/2006/relationships" r:embed="rId7"/>
        <a:srcRect b="18084"/>
        <a:stretch/>
      </xdr:blipFill>
      <xdr:spPr>
        <a:xfrm>
          <a:off x="13249835" y="9641204"/>
          <a:ext cx="4280114" cy="3796890"/>
        </a:xfrm>
        <a:prstGeom prst="rect">
          <a:avLst/>
        </a:prstGeom>
      </xdr:spPr>
    </xdr:pic>
    <xdr:clientData/>
  </xdr:twoCellAnchor>
  <xdr:twoCellAnchor editAs="absolute">
    <xdr:from>
      <xdr:col>2</xdr:col>
      <xdr:colOff>2083164</xdr:colOff>
      <xdr:row>0</xdr:row>
      <xdr:rowOff>27549</xdr:rowOff>
    </xdr:from>
    <xdr:to>
      <xdr:col>3</xdr:col>
      <xdr:colOff>412367</xdr:colOff>
      <xdr:row>0</xdr:row>
      <xdr:rowOff>867800</xdr:rowOff>
    </xdr:to>
    <xdr:pic>
      <xdr:nvPicPr>
        <xdr:cNvPr id="2" name="Imagen 1">
          <a:hlinkClick xmlns:r="http://schemas.openxmlformats.org/officeDocument/2006/relationships" r:id="rId8"/>
          <a:extLst>
            <a:ext uri="{FF2B5EF4-FFF2-40B4-BE49-F238E27FC236}">
              <a16:creationId xmlns:a16="http://schemas.microsoft.com/office/drawing/2014/main" id="{68611921-573C-4FCC-988B-865C657D27FD}"/>
            </a:ext>
          </a:extLst>
        </xdr:cNvPr>
        <xdr:cNvPicPr preferRelativeResize="0">
          <a:picLocks/>
        </xdr:cNvPicPr>
      </xdr:nvPicPr>
      <xdr:blipFill>
        <a:blip xmlns:r="http://schemas.openxmlformats.org/officeDocument/2006/relationships" r:embed="rId9"/>
        <a:srcRect/>
        <a:stretch/>
      </xdr:blipFill>
      <xdr:spPr>
        <a:xfrm>
          <a:off x="4178664" y="27549"/>
          <a:ext cx="895350" cy="840251"/>
        </a:xfrm>
        <a:prstGeom prst="rect">
          <a:avLst/>
        </a:prstGeom>
      </xdr:spPr>
    </xdr:pic>
    <xdr:clientData/>
  </xdr:twoCellAnchor>
  <xdr:twoCellAnchor editAs="absolute">
    <xdr:from>
      <xdr:col>3</xdr:col>
      <xdr:colOff>424767</xdr:colOff>
      <xdr:row>0</xdr:row>
      <xdr:rowOff>27692</xdr:rowOff>
    </xdr:from>
    <xdr:to>
      <xdr:col>4</xdr:col>
      <xdr:colOff>215385</xdr:colOff>
      <xdr:row>0</xdr:row>
      <xdr:rowOff>872307</xdr:rowOff>
    </xdr:to>
    <xdr:pic>
      <xdr:nvPicPr>
        <xdr:cNvPr id="4" name="Imagen 3">
          <a:hlinkClick xmlns:r="http://schemas.openxmlformats.org/officeDocument/2006/relationships" r:id="rId10"/>
          <a:extLst>
            <a:ext uri="{FF2B5EF4-FFF2-40B4-BE49-F238E27FC236}">
              <a16:creationId xmlns:a16="http://schemas.microsoft.com/office/drawing/2014/main" id="{AD3812F0-65F3-4425-AADE-1377F05A34FA}"/>
            </a:ext>
          </a:extLst>
        </xdr:cNvPr>
        <xdr:cNvPicPr>
          <a:picLocks noChangeAspect="1"/>
        </xdr:cNvPicPr>
      </xdr:nvPicPr>
      <xdr:blipFill>
        <a:blip xmlns:r="http://schemas.openxmlformats.org/officeDocument/2006/relationships" r:embed="rId11"/>
        <a:srcRect/>
        <a:stretch/>
      </xdr:blipFill>
      <xdr:spPr>
        <a:xfrm>
          <a:off x="5086414" y="27692"/>
          <a:ext cx="900000" cy="844615"/>
        </a:xfrm>
        <a:prstGeom prst="rect">
          <a:avLst/>
        </a:prstGeom>
      </xdr:spPr>
    </xdr:pic>
    <xdr:clientData/>
  </xdr:twoCellAnchor>
  <xdr:twoCellAnchor editAs="absolute">
    <xdr:from>
      <xdr:col>4</xdr:col>
      <xdr:colOff>224495</xdr:colOff>
      <xdr:row>0</xdr:row>
      <xdr:rowOff>0</xdr:rowOff>
    </xdr:from>
    <xdr:to>
      <xdr:col>5</xdr:col>
      <xdr:colOff>15112</xdr:colOff>
      <xdr:row>0</xdr:row>
      <xdr:rowOff>900000</xdr:rowOff>
    </xdr:to>
    <xdr:pic>
      <xdr:nvPicPr>
        <xdr:cNvPr id="5" name="Imagen 4">
          <a:hlinkClick xmlns:r="http://schemas.openxmlformats.org/officeDocument/2006/relationships" r:id="rId12"/>
          <a:extLst>
            <a:ext uri="{FF2B5EF4-FFF2-40B4-BE49-F238E27FC236}">
              <a16:creationId xmlns:a16="http://schemas.microsoft.com/office/drawing/2014/main" id="{AADDCE5C-80B2-4251-903D-0399BD1A7544}"/>
            </a:ext>
          </a:extLst>
        </xdr:cNvPr>
        <xdr:cNvPicPr>
          <a:picLocks noChangeAspect="1"/>
        </xdr:cNvPicPr>
      </xdr:nvPicPr>
      <xdr:blipFill>
        <a:blip xmlns:r="http://schemas.openxmlformats.org/officeDocument/2006/relationships" r:embed="rId13"/>
        <a:srcRect/>
        <a:stretch/>
      </xdr:blipFill>
      <xdr:spPr>
        <a:xfrm>
          <a:off x="5995524" y="0"/>
          <a:ext cx="900000" cy="900000"/>
        </a:xfrm>
        <a:prstGeom prst="rect">
          <a:avLst/>
        </a:prstGeom>
      </xdr:spPr>
    </xdr:pic>
    <xdr:clientData/>
  </xdr:twoCellAnchor>
  <xdr:twoCellAnchor editAs="absolute">
    <xdr:from>
      <xdr:col>6</xdr:col>
      <xdr:colOff>619690</xdr:colOff>
      <xdr:row>0</xdr:row>
      <xdr:rowOff>0</xdr:rowOff>
    </xdr:from>
    <xdr:to>
      <xdr:col>7</xdr:col>
      <xdr:colOff>405265</xdr:colOff>
      <xdr:row>0</xdr:row>
      <xdr:rowOff>900000</xdr:rowOff>
    </xdr:to>
    <xdr:pic>
      <xdr:nvPicPr>
        <xdr:cNvPr id="6" name="Imagen 5">
          <a:hlinkClick xmlns:r="http://schemas.openxmlformats.org/officeDocument/2006/relationships" r:id="rId14"/>
          <a:extLst>
            <a:ext uri="{FF2B5EF4-FFF2-40B4-BE49-F238E27FC236}">
              <a16:creationId xmlns:a16="http://schemas.microsoft.com/office/drawing/2014/main" id="{06995F9C-B20A-4D0C-B15C-5741DBA12F7B}"/>
            </a:ext>
          </a:extLst>
        </xdr:cNvPr>
        <xdr:cNvPicPr>
          <a:picLocks noChangeAspect="1"/>
        </xdr:cNvPicPr>
      </xdr:nvPicPr>
      <xdr:blipFill>
        <a:blip xmlns:r="http://schemas.openxmlformats.org/officeDocument/2006/relationships" r:embed="rId15"/>
        <a:srcRect/>
        <a:stretch/>
      </xdr:blipFill>
      <xdr:spPr>
        <a:xfrm>
          <a:off x="8620690" y="0"/>
          <a:ext cx="900000" cy="900000"/>
        </a:xfrm>
        <a:prstGeom prst="rect">
          <a:avLst/>
        </a:prstGeom>
      </xdr:spPr>
    </xdr:pic>
    <xdr:clientData/>
  </xdr:twoCellAnchor>
  <xdr:twoCellAnchor editAs="absolute">
    <xdr:from>
      <xdr:col>8</xdr:col>
      <xdr:colOff>105335</xdr:colOff>
      <xdr:row>0</xdr:row>
      <xdr:rowOff>9525</xdr:rowOff>
    </xdr:from>
    <xdr:to>
      <xdr:col>8</xdr:col>
      <xdr:colOff>429335</xdr:colOff>
      <xdr:row>0</xdr:row>
      <xdr:rowOff>909525</xdr:rowOff>
    </xdr:to>
    <xdr:pic>
      <xdr:nvPicPr>
        <xdr:cNvPr id="7" name="Imagen 6">
          <a:hlinkClick xmlns:r="http://schemas.openxmlformats.org/officeDocument/2006/relationships" r:id="rId16"/>
          <a:extLst>
            <a:ext uri="{FF2B5EF4-FFF2-40B4-BE49-F238E27FC236}">
              <a16:creationId xmlns:a16="http://schemas.microsoft.com/office/drawing/2014/main" id="{B97DD7C3-F5A5-4D25-A0E7-E4A78E421523}"/>
            </a:ext>
          </a:extLst>
        </xdr:cNvPr>
        <xdr:cNvPicPr>
          <a:picLocks noChangeAspect="1"/>
        </xdr:cNvPicPr>
      </xdr:nvPicPr>
      <xdr:blipFill rotWithShape="1">
        <a:blip xmlns:r="http://schemas.openxmlformats.org/officeDocument/2006/relationships" r:embed="rId17"/>
        <a:srcRect l="31194" r="32807"/>
        <a:stretch/>
      </xdr:blipFill>
      <xdr:spPr>
        <a:xfrm>
          <a:off x="10313894"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5" name="Imagen 14">
          <a:hlinkClick xmlns:r="http://schemas.openxmlformats.org/officeDocument/2006/relationships" r:id="rId18"/>
          <a:extLst>
            <a:ext uri="{FF2B5EF4-FFF2-40B4-BE49-F238E27FC236}">
              <a16:creationId xmlns:a16="http://schemas.microsoft.com/office/drawing/2014/main" id="{3AF35F2B-DCBE-48F5-AFC9-83298051CCDC}"/>
            </a:ext>
          </a:extLst>
        </xdr:cNvPr>
        <xdr:cNvPicPr>
          <a:picLocks noChangeAspect="1"/>
        </xdr:cNvPicPr>
      </xdr:nvPicPr>
      <xdr:blipFill rotWithShape="1">
        <a:blip xmlns:r="http://schemas.openxmlformats.org/officeDocument/2006/relationships" r:embed="rId19"/>
        <a:srcRect t="32168" b="19445"/>
        <a:stretch/>
      </xdr:blipFill>
      <xdr:spPr>
        <a:xfrm>
          <a:off x="1238250" y="0"/>
          <a:ext cx="1972023" cy="952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1837</xdr:colOff>
      <xdr:row>3</xdr:row>
      <xdr:rowOff>187403</xdr:rowOff>
    </xdr:to>
    <xdr:pic>
      <xdr:nvPicPr>
        <xdr:cNvPr id="17" name="Graphic 9" descr="Group outline">
          <a:extLst>
            <a:ext uri="{FF2B5EF4-FFF2-40B4-BE49-F238E27FC236}">
              <a16:creationId xmlns:a16="http://schemas.microsoft.com/office/drawing/2014/main" id="{2CE4E3C8-468A-E54C-AACF-B8E2C712BA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7500" y="1206500"/>
          <a:ext cx="773189" cy="664923"/>
        </a:xfrm>
        <a:prstGeom prst="rect">
          <a:avLst/>
        </a:prstGeom>
      </xdr:spPr>
    </xdr:pic>
    <xdr:clientData/>
  </xdr:twoCellAnchor>
  <xdr:twoCellAnchor>
    <xdr:from>
      <xdr:col>6</xdr:col>
      <xdr:colOff>1377315</xdr:colOff>
      <xdr:row>18</xdr:row>
      <xdr:rowOff>152400</xdr:rowOff>
    </xdr:from>
    <xdr:to>
      <xdr:col>10</xdr:col>
      <xdr:colOff>1377315</xdr:colOff>
      <xdr:row>27</xdr:row>
      <xdr:rowOff>1084</xdr:rowOff>
    </xdr:to>
    <xdr:graphicFrame macro="">
      <xdr:nvGraphicFramePr>
        <xdr:cNvPr id="20" name="Chart 8">
          <a:extLst>
            <a:ext uri="{FF2B5EF4-FFF2-40B4-BE49-F238E27FC236}">
              <a16:creationId xmlns:a16="http://schemas.microsoft.com/office/drawing/2014/main" id="{44405AA8-77F4-DE44-B3EE-2C52C04A71D2}"/>
            </a:ext>
            <a:ext uri="{147F2762-F138-4A5C-976F-8EAC2B608ADB}">
              <a16:predDERef xmlns:a16="http://schemas.microsoft.com/office/drawing/2014/main" pred="{938D0ED7-2B59-54A3-C755-116769972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590250</xdr:colOff>
      <xdr:row>44</xdr:row>
      <xdr:rowOff>0</xdr:rowOff>
    </xdr:from>
    <xdr:to>
      <xdr:col>9</xdr:col>
      <xdr:colOff>1065230</xdr:colOff>
      <xdr:row>59</xdr:row>
      <xdr:rowOff>8965</xdr:rowOff>
    </xdr:to>
    <xdr:graphicFrame macro="">
      <xdr:nvGraphicFramePr>
        <xdr:cNvPr id="22" name="Gráfico 21">
          <a:extLst>
            <a:ext uri="{FF2B5EF4-FFF2-40B4-BE49-F238E27FC236}">
              <a16:creationId xmlns:a16="http://schemas.microsoft.com/office/drawing/2014/main" id="{21130D8E-C1D1-FE4E-9F2B-B4A531DE30D0}"/>
            </a:ext>
            <a:ext uri="{147F2762-F138-4A5C-976F-8EAC2B608ADB}">
              <a16:predDERef xmlns:a16="http://schemas.microsoft.com/office/drawing/2014/main" pred="{E0035208-D512-4851-A225-CEF79027B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873648</xdr:colOff>
      <xdr:row>89</xdr:row>
      <xdr:rowOff>1830</xdr:rowOff>
    </xdr:from>
    <xdr:to>
      <xdr:col>10</xdr:col>
      <xdr:colOff>810783</xdr:colOff>
      <xdr:row>103</xdr:row>
      <xdr:rowOff>220942</xdr:rowOff>
    </xdr:to>
    <xdr:graphicFrame macro="">
      <xdr:nvGraphicFramePr>
        <xdr:cNvPr id="23" name="Gráfico 3">
          <a:extLst>
            <a:ext uri="{FF2B5EF4-FFF2-40B4-BE49-F238E27FC236}">
              <a16:creationId xmlns:a16="http://schemas.microsoft.com/office/drawing/2014/main" id="{B824225F-ADFE-5645-8D59-1B9B633AC3E0}"/>
            </a:ext>
            <a:ext uri="{147F2762-F138-4A5C-976F-8EAC2B608ADB}">
              <a16:predDERef xmlns:a16="http://schemas.microsoft.com/office/drawing/2014/main" pred="{F58C201D-8866-45FB-9F0F-FB056E50E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735890</xdr:colOff>
      <xdr:row>103</xdr:row>
      <xdr:rowOff>134954</xdr:rowOff>
    </xdr:from>
    <xdr:to>
      <xdr:col>10</xdr:col>
      <xdr:colOff>730287</xdr:colOff>
      <xdr:row>118</xdr:row>
      <xdr:rowOff>190500</xdr:rowOff>
    </xdr:to>
    <xdr:graphicFrame macro="">
      <xdr:nvGraphicFramePr>
        <xdr:cNvPr id="4" name="Gráfico 3">
          <a:extLst>
            <a:ext uri="{FF2B5EF4-FFF2-40B4-BE49-F238E27FC236}">
              <a16:creationId xmlns:a16="http://schemas.microsoft.com/office/drawing/2014/main" id="{186D47E0-323A-4CCF-9F89-29D011FF28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2094370</xdr:colOff>
      <xdr:row>0</xdr:row>
      <xdr:rowOff>21834</xdr:rowOff>
    </xdr:from>
    <xdr:to>
      <xdr:col>2</xdr:col>
      <xdr:colOff>2989720</xdr:colOff>
      <xdr:row>0</xdr:row>
      <xdr:rowOff>863990</xdr:rowOff>
    </xdr:to>
    <xdr:pic>
      <xdr:nvPicPr>
        <xdr:cNvPr id="2" name="Imagen 1">
          <a:hlinkClick xmlns:r="http://schemas.openxmlformats.org/officeDocument/2006/relationships" r:id="rId7"/>
          <a:extLst>
            <a:ext uri="{FF2B5EF4-FFF2-40B4-BE49-F238E27FC236}">
              <a16:creationId xmlns:a16="http://schemas.microsoft.com/office/drawing/2014/main" id="{21034961-AA1A-4F84-A48C-892CD9CDB577}"/>
            </a:ext>
          </a:extLst>
        </xdr:cNvPr>
        <xdr:cNvPicPr preferRelativeResize="0">
          <a:picLocks/>
        </xdr:cNvPicPr>
      </xdr:nvPicPr>
      <xdr:blipFill>
        <a:blip xmlns:r="http://schemas.openxmlformats.org/officeDocument/2006/relationships" r:embed="rId8"/>
        <a:srcRect/>
        <a:stretch/>
      </xdr:blipFill>
      <xdr:spPr>
        <a:xfrm>
          <a:off x="4189870" y="27549"/>
          <a:ext cx="895350" cy="840251"/>
        </a:xfrm>
        <a:prstGeom prst="rect">
          <a:avLst/>
        </a:prstGeom>
      </xdr:spPr>
    </xdr:pic>
    <xdr:clientData/>
  </xdr:twoCellAnchor>
  <xdr:twoCellAnchor editAs="absolute">
    <xdr:from>
      <xdr:col>2</xdr:col>
      <xdr:colOff>2998310</xdr:colOff>
      <xdr:row>0</xdr:row>
      <xdr:rowOff>21977</xdr:rowOff>
    </xdr:from>
    <xdr:to>
      <xdr:col>2</xdr:col>
      <xdr:colOff>3902120</xdr:colOff>
      <xdr:row>0</xdr:row>
      <xdr:rowOff>868497</xdr:rowOff>
    </xdr:to>
    <xdr:pic>
      <xdr:nvPicPr>
        <xdr:cNvPr id="3" name="Imagen 2">
          <a:hlinkClick xmlns:r="http://schemas.openxmlformats.org/officeDocument/2006/relationships" r:id="rId9"/>
          <a:extLst>
            <a:ext uri="{FF2B5EF4-FFF2-40B4-BE49-F238E27FC236}">
              <a16:creationId xmlns:a16="http://schemas.microsoft.com/office/drawing/2014/main" id="{4E6E0213-B8E4-464A-A5AC-ED95A9013492}"/>
            </a:ext>
          </a:extLst>
        </xdr:cNvPr>
        <xdr:cNvPicPr>
          <a:picLocks noChangeAspect="1"/>
        </xdr:cNvPicPr>
      </xdr:nvPicPr>
      <xdr:blipFill>
        <a:blip xmlns:r="http://schemas.openxmlformats.org/officeDocument/2006/relationships" r:embed="rId10"/>
        <a:srcRect/>
        <a:stretch/>
      </xdr:blipFill>
      <xdr:spPr>
        <a:xfrm>
          <a:off x="5097620" y="27692"/>
          <a:ext cx="900000" cy="844615"/>
        </a:xfrm>
        <a:prstGeom prst="rect">
          <a:avLst/>
        </a:prstGeom>
      </xdr:spPr>
    </xdr:pic>
    <xdr:clientData/>
  </xdr:twoCellAnchor>
  <xdr:twoCellAnchor editAs="absolute">
    <xdr:from>
      <xdr:col>2</xdr:col>
      <xdr:colOff>3903610</xdr:colOff>
      <xdr:row>0</xdr:row>
      <xdr:rowOff>0</xdr:rowOff>
    </xdr:from>
    <xdr:to>
      <xdr:col>2</xdr:col>
      <xdr:colOff>4816945</xdr:colOff>
      <xdr:row>0</xdr:row>
      <xdr:rowOff>892380</xdr:rowOff>
    </xdr:to>
    <xdr:pic>
      <xdr:nvPicPr>
        <xdr:cNvPr id="5" name="Imagen 4">
          <a:hlinkClick xmlns:r="http://schemas.openxmlformats.org/officeDocument/2006/relationships" r:id="rId11"/>
          <a:extLst>
            <a:ext uri="{FF2B5EF4-FFF2-40B4-BE49-F238E27FC236}">
              <a16:creationId xmlns:a16="http://schemas.microsoft.com/office/drawing/2014/main" id="{1D7C6118-2D79-42AF-AB80-52E9ACDC6080}"/>
            </a:ext>
          </a:extLst>
        </xdr:cNvPr>
        <xdr:cNvPicPr>
          <a:picLocks noChangeAspect="1"/>
        </xdr:cNvPicPr>
      </xdr:nvPicPr>
      <xdr:blipFill>
        <a:blip xmlns:r="http://schemas.openxmlformats.org/officeDocument/2006/relationships" r:embed="rId12"/>
        <a:srcRect/>
        <a:stretch/>
      </xdr:blipFill>
      <xdr:spPr>
        <a:xfrm>
          <a:off x="6006730" y="0"/>
          <a:ext cx="900000" cy="900000"/>
        </a:xfrm>
        <a:prstGeom prst="rect">
          <a:avLst/>
        </a:prstGeom>
      </xdr:spPr>
    </xdr:pic>
    <xdr:clientData/>
  </xdr:twoCellAnchor>
  <xdr:twoCellAnchor editAs="absolute">
    <xdr:from>
      <xdr:col>3</xdr:col>
      <xdr:colOff>1238199</xdr:colOff>
      <xdr:row>0</xdr:row>
      <xdr:rowOff>0</xdr:rowOff>
    </xdr:from>
    <xdr:to>
      <xdr:col>4</xdr:col>
      <xdr:colOff>764694</xdr:colOff>
      <xdr:row>0</xdr:row>
      <xdr:rowOff>892380</xdr:rowOff>
    </xdr:to>
    <xdr:pic>
      <xdr:nvPicPr>
        <xdr:cNvPr id="6" name="Imagen 5">
          <a:hlinkClick xmlns:r="http://schemas.openxmlformats.org/officeDocument/2006/relationships" r:id="rId13"/>
          <a:extLst>
            <a:ext uri="{FF2B5EF4-FFF2-40B4-BE49-F238E27FC236}">
              <a16:creationId xmlns:a16="http://schemas.microsoft.com/office/drawing/2014/main" id="{66B5DF16-EAA1-4DF3-8F22-379125A340EB}"/>
            </a:ext>
          </a:extLst>
        </xdr:cNvPr>
        <xdr:cNvPicPr>
          <a:picLocks noChangeAspect="1"/>
        </xdr:cNvPicPr>
      </xdr:nvPicPr>
      <xdr:blipFill>
        <a:blip xmlns:r="http://schemas.openxmlformats.org/officeDocument/2006/relationships" r:embed="rId14"/>
        <a:srcRect/>
        <a:stretch/>
      </xdr:blipFill>
      <xdr:spPr>
        <a:xfrm>
          <a:off x="8618169" y="0"/>
          <a:ext cx="900000" cy="900000"/>
        </a:xfrm>
        <a:prstGeom prst="rect">
          <a:avLst/>
        </a:prstGeom>
      </xdr:spPr>
    </xdr:pic>
    <xdr:clientData/>
  </xdr:twoCellAnchor>
  <xdr:twoCellAnchor editAs="absolute">
    <xdr:from>
      <xdr:col>5</xdr:col>
      <xdr:colOff>190500</xdr:colOff>
      <xdr:row>0</xdr:row>
      <xdr:rowOff>15240</xdr:rowOff>
    </xdr:from>
    <xdr:to>
      <xdr:col>5</xdr:col>
      <xdr:colOff>514500</xdr:colOff>
      <xdr:row>0</xdr:row>
      <xdr:rowOff>905715</xdr:rowOff>
    </xdr:to>
    <xdr:pic>
      <xdr:nvPicPr>
        <xdr:cNvPr id="7" name="Imagen 6">
          <a:hlinkClick xmlns:r="http://schemas.openxmlformats.org/officeDocument/2006/relationships" r:id="rId15"/>
          <a:extLst>
            <a:ext uri="{FF2B5EF4-FFF2-40B4-BE49-F238E27FC236}">
              <a16:creationId xmlns:a16="http://schemas.microsoft.com/office/drawing/2014/main" id="{D403105F-B236-403C-A1E7-14B375AF8A88}"/>
            </a:ext>
          </a:extLst>
        </xdr:cNvPr>
        <xdr:cNvPicPr>
          <a:picLocks noChangeAspect="1"/>
        </xdr:cNvPicPr>
      </xdr:nvPicPr>
      <xdr:blipFill rotWithShape="1">
        <a:blip xmlns:r="http://schemas.openxmlformats.org/officeDocument/2006/relationships" r:embed="rId16"/>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2</xdr:col>
      <xdr:colOff>1120488</xdr:colOff>
      <xdr:row>1</xdr:row>
      <xdr:rowOff>0</xdr:rowOff>
    </xdr:to>
    <xdr:pic>
      <xdr:nvPicPr>
        <xdr:cNvPr id="12" name="Imagen 11">
          <a:hlinkClick xmlns:r="http://schemas.openxmlformats.org/officeDocument/2006/relationships" r:id="rId17"/>
          <a:extLst>
            <a:ext uri="{FF2B5EF4-FFF2-40B4-BE49-F238E27FC236}">
              <a16:creationId xmlns:a16="http://schemas.microsoft.com/office/drawing/2014/main" id="{4E13CA34-6B36-4AFD-9C2E-4A9C39E12D43}"/>
            </a:ext>
          </a:extLst>
        </xdr:cNvPr>
        <xdr:cNvPicPr>
          <a:picLocks noChangeAspect="1"/>
        </xdr:cNvPicPr>
      </xdr:nvPicPr>
      <xdr:blipFill rotWithShape="1">
        <a:blip xmlns:r="http://schemas.openxmlformats.org/officeDocument/2006/relationships" r:embed="rId18"/>
        <a:srcRect t="32168" b="19445"/>
        <a:stretch/>
      </xdr:blipFill>
      <xdr:spPr>
        <a:xfrm>
          <a:off x="1238250" y="0"/>
          <a:ext cx="1972023" cy="952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33839</xdr:colOff>
      <xdr:row>4</xdr:row>
      <xdr:rowOff>2055</xdr:rowOff>
    </xdr:to>
    <xdr:pic>
      <xdr:nvPicPr>
        <xdr:cNvPr id="17" name="Gráfico 9">
          <a:extLst>
            <a:ext uri="{FF2B5EF4-FFF2-40B4-BE49-F238E27FC236}">
              <a16:creationId xmlns:a16="http://schemas.microsoft.com/office/drawing/2014/main" id="{CB6B79D4-447C-2849-B7A8-42FD815D7A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7500" y="1206500"/>
          <a:ext cx="842194" cy="738655"/>
        </a:xfrm>
        <a:prstGeom prst="rect">
          <a:avLst/>
        </a:prstGeom>
      </xdr:spPr>
    </xdr:pic>
    <xdr:clientData/>
  </xdr:twoCellAnchor>
  <xdr:twoCellAnchor>
    <xdr:from>
      <xdr:col>8</xdr:col>
      <xdr:colOff>406400</xdr:colOff>
      <xdr:row>5</xdr:row>
      <xdr:rowOff>165100</xdr:rowOff>
    </xdr:from>
    <xdr:to>
      <xdr:col>12</xdr:col>
      <xdr:colOff>546100</xdr:colOff>
      <xdr:row>21</xdr:row>
      <xdr:rowOff>673100</xdr:rowOff>
    </xdr:to>
    <xdr:graphicFrame macro="">
      <xdr:nvGraphicFramePr>
        <xdr:cNvPr id="244" name="Gráfico 243">
          <a:extLst>
            <a:ext uri="{FF2B5EF4-FFF2-40B4-BE49-F238E27FC236}">
              <a16:creationId xmlns:a16="http://schemas.microsoft.com/office/drawing/2014/main" id="{E5CDAF59-73FC-B44C-81AB-0FAAE3E01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24</xdr:row>
      <xdr:rowOff>28123</xdr:rowOff>
    </xdr:from>
    <xdr:to>
      <xdr:col>12</xdr:col>
      <xdr:colOff>673100</xdr:colOff>
      <xdr:row>39</xdr:row>
      <xdr:rowOff>63501</xdr:rowOff>
    </xdr:to>
    <xdr:graphicFrame macro="">
      <xdr:nvGraphicFramePr>
        <xdr:cNvPr id="246" name="Gráfico 245">
          <a:extLst>
            <a:ext uri="{FF2B5EF4-FFF2-40B4-BE49-F238E27FC236}">
              <a16:creationId xmlns:a16="http://schemas.microsoft.com/office/drawing/2014/main" id="{B6FC04D5-5256-6249-8B6D-CB1D3C43D11A}"/>
            </a:ext>
            <a:ext uri="{147F2762-F138-4A5C-976F-8EAC2B608ADB}">
              <a16:predDERef xmlns:a16="http://schemas.microsoft.com/office/drawing/2014/main" pred="{137CF5EE-A4E3-442E-9615-60D1963C1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709082</xdr:colOff>
      <xdr:row>24</xdr:row>
      <xdr:rowOff>2722</xdr:rowOff>
    </xdr:from>
    <xdr:to>
      <xdr:col>16</xdr:col>
      <xdr:colOff>457199</xdr:colOff>
      <xdr:row>39</xdr:row>
      <xdr:rowOff>50800</xdr:rowOff>
    </xdr:to>
    <xdr:graphicFrame macro="">
      <xdr:nvGraphicFramePr>
        <xdr:cNvPr id="247" name="Gráfico 246">
          <a:extLst>
            <a:ext uri="{FF2B5EF4-FFF2-40B4-BE49-F238E27FC236}">
              <a16:creationId xmlns:a16="http://schemas.microsoft.com/office/drawing/2014/main" id="{81605072-6181-FF46-B47D-8D0D28EFA5AD}"/>
            </a:ext>
            <a:ext uri="{147F2762-F138-4A5C-976F-8EAC2B608ADB}">
              <a16:predDERef xmlns:a16="http://schemas.microsoft.com/office/drawing/2014/main" pred="{61E91A3E-F0D4-402D-AC46-66D4130C4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618216</xdr:colOff>
      <xdr:row>24</xdr:row>
      <xdr:rowOff>0</xdr:rowOff>
    </xdr:from>
    <xdr:to>
      <xdr:col>21</xdr:col>
      <xdr:colOff>63500</xdr:colOff>
      <xdr:row>38</xdr:row>
      <xdr:rowOff>0</xdr:rowOff>
    </xdr:to>
    <xdr:graphicFrame macro="">
      <xdr:nvGraphicFramePr>
        <xdr:cNvPr id="248" name="Gráfico 8">
          <a:extLst>
            <a:ext uri="{FF2B5EF4-FFF2-40B4-BE49-F238E27FC236}">
              <a16:creationId xmlns:a16="http://schemas.microsoft.com/office/drawing/2014/main" id="{3DB8F45D-6D34-BF43-96AA-963D869065F8}"/>
            </a:ext>
            <a:ext uri="{147F2762-F138-4A5C-976F-8EAC2B608ADB}">
              <a16:predDERef xmlns:a16="http://schemas.microsoft.com/office/drawing/2014/main" pred="{137CF5EE-A4E3-442E-9615-60D1963C1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2083164</xdr:colOff>
      <xdr:row>0</xdr:row>
      <xdr:rowOff>27549</xdr:rowOff>
    </xdr:from>
    <xdr:to>
      <xdr:col>2</xdr:col>
      <xdr:colOff>2978514</xdr:colOff>
      <xdr:row>0</xdr:row>
      <xdr:rowOff>867800</xdr:rowOff>
    </xdr:to>
    <xdr:pic>
      <xdr:nvPicPr>
        <xdr:cNvPr id="2" name="Imagen 1">
          <a:hlinkClick xmlns:r="http://schemas.openxmlformats.org/officeDocument/2006/relationships" r:id="rId7"/>
          <a:extLst>
            <a:ext uri="{FF2B5EF4-FFF2-40B4-BE49-F238E27FC236}">
              <a16:creationId xmlns:a16="http://schemas.microsoft.com/office/drawing/2014/main" id="{468D1886-0A62-473C-A433-25970546B396}"/>
            </a:ext>
          </a:extLst>
        </xdr:cNvPr>
        <xdr:cNvPicPr preferRelativeResize="0">
          <a:picLocks/>
        </xdr:cNvPicPr>
      </xdr:nvPicPr>
      <xdr:blipFill>
        <a:blip xmlns:r="http://schemas.openxmlformats.org/officeDocument/2006/relationships" r:embed="rId8"/>
        <a:srcRect/>
        <a:stretch/>
      </xdr:blipFill>
      <xdr:spPr>
        <a:xfrm>
          <a:off x="4178664" y="27549"/>
          <a:ext cx="895350" cy="840251"/>
        </a:xfrm>
        <a:prstGeom prst="rect">
          <a:avLst/>
        </a:prstGeom>
      </xdr:spPr>
    </xdr:pic>
    <xdr:clientData/>
  </xdr:twoCellAnchor>
  <xdr:twoCellAnchor editAs="absolute">
    <xdr:from>
      <xdr:col>2</xdr:col>
      <xdr:colOff>2990914</xdr:colOff>
      <xdr:row>0</xdr:row>
      <xdr:rowOff>27692</xdr:rowOff>
    </xdr:from>
    <xdr:to>
      <xdr:col>2</xdr:col>
      <xdr:colOff>3890914</xdr:colOff>
      <xdr:row>0</xdr:row>
      <xdr:rowOff>872307</xdr:rowOff>
    </xdr:to>
    <xdr:pic>
      <xdr:nvPicPr>
        <xdr:cNvPr id="3" name="Imagen 2">
          <a:hlinkClick xmlns:r="http://schemas.openxmlformats.org/officeDocument/2006/relationships" r:id="rId9"/>
          <a:extLst>
            <a:ext uri="{FF2B5EF4-FFF2-40B4-BE49-F238E27FC236}">
              <a16:creationId xmlns:a16="http://schemas.microsoft.com/office/drawing/2014/main" id="{9A877DA7-87C9-4FE5-A23F-B3B2006945CC}"/>
            </a:ext>
          </a:extLst>
        </xdr:cNvPr>
        <xdr:cNvPicPr>
          <a:picLocks noChangeAspect="1"/>
        </xdr:cNvPicPr>
      </xdr:nvPicPr>
      <xdr:blipFill>
        <a:blip xmlns:r="http://schemas.openxmlformats.org/officeDocument/2006/relationships" r:embed="rId10"/>
        <a:srcRect/>
        <a:stretch/>
      </xdr:blipFill>
      <xdr:spPr>
        <a:xfrm>
          <a:off x="5086414" y="27692"/>
          <a:ext cx="900000" cy="844615"/>
        </a:xfrm>
        <a:prstGeom prst="rect">
          <a:avLst/>
        </a:prstGeom>
      </xdr:spPr>
    </xdr:pic>
    <xdr:clientData/>
  </xdr:twoCellAnchor>
  <xdr:twoCellAnchor editAs="absolute">
    <xdr:from>
      <xdr:col>2</xdr:col>
      <xdr:colOff>3900024</xdr:colOff>
      <xdr:row>0</xdr:row>
      <xdr:rowOff>0</xdr:rowOff>
    </xdr:from>
    <xdr:to>
      <xdr:col>2</xdr:col>
      <xdr:colOff>4800024</xdr:colOff>
      <xdr:row>0</xdr:row>
      <xdr:rowOff>900000</xdr:rowOff>
    </xdr:to>
    <xdr:pic>
      <xdr:nvPicPr>
        <xdr:cNvPr id="4" name="Imagen 3">
          <a:hlinkClick xmlns:r="http://schemas.openxmlformats.org/officeDocument/2006/relationships" r:id="rId11"/>
          <a:extLst>
            <a:ext uri="{FF2B5EF4-FFF2-40B4-BE49-F238E27FC236}">
              <a16:creationId xmlns:a16="http://schemas.microsoft.com/office/drawing/2014/main" id="{8E5C1433-D793-4158-9161-1BF848FB3413}"/>
            </a:ext>
          </a:extLst>
        </xdr:cNvPr>
        <xdr:cNvPicPr>
          <a:picLocks noChangeAspect="1"/>
        </xdr:cNvPicPr>
      </xdr:nvPicPr>
      <xdr:blipFill>
        <a:blip xmlns:r="http://schemas.openxmlformats.org/officeDocument/2006/relationships" r:embed="rId12"/>
        <a:srcRect/>
        <a:stretch/>
      </xdr:blipFill>
      <xdr:spPr>
        <a:xfrm>
          <a:off x="5995524" y="0"/>
          <a:ext cx="900000" cy="900000"/>
        </a:xfrm>
        <a:prstGeom prst="rect">
          <a:avLst/>
        </a:prstGeom>
      </xdr:spPr>
    </xdr:pic>
    <xdr:clientData/>
  </xdr:twoCellAnchor>
  <xdr:twoCellAnchor editAs="absolute">
    <xdr:from>
      <xdr:col>5</xdr:col>
      <xdr:colOff>269787</xdr:colOff>
      <xdr:row>0</xdr:row>
      <xdr:rowOff>1401</xdr:rowOff>
    </xdr:from>
    <xdr:to>
      <xdr:col>6</xdr:col>
      <xdr:colOff>452610</xdr:colOff>
      <xdr:row>0</xdr:row>
      <xdr:rowOff>898599</xdr:rowOff>
    </xdr:to>
    <xdr:pic>
      <xdr:nvPicPr>
        <xdr:cNvPr id="5" name="Imagen 4">
          <a:hlinkClick xmlns:r="http://schemas.openxmlformats.org/officeDocument/2006/relationships" r:id="rId13"/>
          <a:extLst>
            <a:ext uri="{FF2B5EF4-FFF2-40B4-BE49-F238E27FC236}">
              <a16:creationId xmlns:a16="http://schemas.microsoft.com/office/drawing/2014/main" id="{6CFCACBE-25E4-4A4D-B644-3C3C0EB68F3E}"/>
            </a:ext>
          </a:extLst>
        </xdr:cNvPr>
        <xdr:cNvPicPr>
          <a:picLocks noChangeAspect="1"/>
        </xdr:cNvPicPr>
      </xdr:nvPicPr>
      <xdr:blipFill>
        <a:blip xmlns:r="http://schemas.openxmlformats.org/officeDocument/2006/relationships" r:embed="rId14"/>
        <a:srcRect/>
        <a:stretch/>
      </xdr:blipFill>
      <xdr:spPr>
        <a:xfrm>
          <a:off x="8604162" y="1401"/>
          <a:ext cx="897198" cy="897198"/>
        </a:xfrm>
        <a:prstGeom prst="rect">
          <a:avLst/>
        </a:prstGeom>
      </xdr:spPr>
    </xdr:pic>
    <xdr:clientData/>
  </xdr:twoCellAnchor>
  <xdr:twoCellAnchor editAs="absolute">
    <xdr:from>
      <xdr:col>7</xdr:col>
      <xdr:colOff>542365</xdr:colOff>
      <xdr:row>0</xdr:row>
      <xdr:rowOff>9525</xdr:rowOff>
    </xdr:from>
    <xdr:to>
      <xdr:col>8</xdr:col>
      <xdr:colOff>149188</xdr:colOff>
      <xdr:row>0</xdr:row>
      <xdr:rowOff>909525</xdr:rowOff>
    </xdr:to>
    <xdr:pic>
      <xdr:nvPicPr>
        <xdr:cNvPr id="6" name="Imagen 5">
          <a:hlinkClick xmlns:r="http://schemas.openxmlformats.org/officeDocument/2006/relationships" r:id="rId15"/>
          <a:extLst>
            <a:ext uri="{FF2B5EF4-FFF2-40B4-BE49-F238E27FC236}">
              <a16:creationId xmlns:a16="http://schemas.microsoft.com/office/drawing/2014/main" id="{465D43E2-1375-4094-9F71-9DE5E2712437}"/>
            </a:ext>
          </a:extLst>
        </xdr:cNvPr>
        <xdr:cNvPicPr>
          <a:picLocks noChangeAspect="1"/>
        </xdr:cNvPicPr>
      </xdr:nvPicPr>
      <xdr:blipFill rotWithShape="1">
        <a:blip xmlns:r="http://schemas.openxmlformats.org/officeDocument/2006/relationships" r:embed="rId16"/>
        <a:srcRect l="31194" r="32807"/>
        <a:stretch/>
      </xdr:blipFill>
      <xdr:spPr>
        <a:xfrm>
          <a:off x="10313894"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4" name="Imagen 13">
          <a:hlinkClick xmlns:r="http://schemas.openxmlformats.org/officeDocument/2006/relationships" r:id="rId17"/>
          <a:extLst>
            <a:ext uri="{FF2B5EF4-FFF2-40B4-BE49-F238E27FC236}">
              <a16:creationId xmlns:a16="http://schemas.microsoft.com/office/drawing/2014/main" id="{375ED226-24EB-4B86-B139-C2CEF2F3E35D}"/>
            </a:ext>
          </a:extLst>
        </xdr:cNvPr>
        <xdr:cNvPicPr>
          <a:picLocks noChangeAspect="1"/>
        </xdr:cNvPicPr>
      </xdr:nvPicPr>
      <xdr:blipFill rotWithShape="1">
        <a:blip xmlns:r="http://schemas.openxmlformats.org/officeDocument/2006/relationships" r:embed="rId18"/>
        <a:srcRect t="32168" b="19445"/>
        <a:stretch/>
      </xdr:blipFill>
      <xdr:spPr>
        <a:xfrm>
          <a:off x="1238250" y="0"/>
          <a:ext cx="1972023" cy="952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7322</xdr:rowOff>
    </xdr:from>
    <xdr:to>
      <xdr:col>2</xdr:col>
      <xdr:colOff>1695</xdr:colOff>
      <xdr:row>3</xdr:row>
      <xdr:rowOff>218567</xdr:rowOff>
    </xdr:to>
    <xdr:pic>
      <xdr:nvPicPr>
        <xdr:cNvPr id="11" name="Gráfico 9">
          <a:extLst>
            <a:ext uri="{FF2B5EF4-FFF2-40B4-BE49-F238E27FC236}">
              <a16:creationId xmlns:a16="http://schemas.microsoft.com/office/drawing/2014/main" id="{0372A48E-D526-7B44-AB89-BF2C47D25884}"/>
            </a:ext>
          </a:extLst>
        </xdr:cNvPr>
        <xdr:cNvPicPr>
          <a:picLocks noChangeAspect="1"/>
        </xdr:cNvPicPr>
      </xdr:nvPicPr>
      <xdr:blipFill>
        <a:blip xmlns:r="http://schemas.openxmlformats.org/officeDocument/2006/relationships" r:embed="rId1"/>
        <a:srcRect/>
        <a:stretch/>
      </xdr:blipFill>
      <xdr:spPr>
        <a:xfrm>
          <a:off x="1381125" y="1207472"/>
          <a:ext cx="716070" cy="716070"/>
        </a:xfrm>
        <a:prstGeom prst="rect">
          <a:avLst/>
        </a:prstGeom>
      </xdr:spPr>
    </xdr:pic>
    <xdr:clientData/>
  </xdr:twoCellAnchor>
  <xdr:twoCellAnchor>
    <xdr:from>
      <xdr:col>6</xdr:col>
      <xdr:colOff>205442</xdr:colOff>
      <xdr:row>8</xdr:row>
      <xdr:rowOff>112058</xdr:rowOff>
    </xdr:from>
    <xdr:to>
      <xdr:col>14</xdr:col>
      <xdr:colOff>190500</xdr:colOff>
      <xdr:row>21</xdr:row>
      <xdr:rowOff>53040</xdr:rowOff>
    </xdr:to>
    <mc:AlternateContent xmlns:mc="http://schemas.openxmlformats.org/markup-compatibility/2006">
      <mc:Choice xmlns:cx1="http://schemas.microsoft.com/office/drawing/2015/9/8/chartex" Requires="cx1">
        <xdr:graphicFrame macro="">
          <xdr:nvGraphicFramePr>
            <xdr:cNvPr id="3" name="Gráfico 2">
              <a:extLst>
                <a:ext uri="{FF2B5EF4-FFF2-40B4-BE49-F238E27FC236}">
                  <a16:creationId xmlns:a16="http://schemas.microsoft.com/office/drawing/2014/main" id="{2D44BD4A-AC77-AEF5-E3AF-50223BB03F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9105602" y="3026708"/>
              <a:ext cx="5962948" cy="3297592"/>
            </a:xfrm>
            <a:prstGeom prst="rect">
              <a:avLst/>
            </a:prstGeom>
            <a:solidFill>
              <a:prstClr val="white"/>
            </a:solidFill>
            <a:ln w="1">
              <a:solidFill>
                <a:prstClr val="green"/>
              </a:solidFill>
            </a:ln>
          </xdr:spPr>
          <xdr:txBody>
            <a:bodyPr vertOverflow="clip" horzOverflow="clip"/>
            <a:lstStyle/>
            <a:p>
              <a:r>
                <a:rPr lang="es-E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14</xdr:col>
      <xdr:colOff>268940</xdr:colOff>
      <xdr:row>8</xdr:row>
      <xdr:rowOff>112058</xdr:rowOff>
    </xdr:from>
    <xdr:to>
      <xdr:col>24</xdr:col>
      <xdr:colOff>0</xdr:colOff>
      <xdr:row>21</xdr:row>
      <xdr:rowOff>53042</xdr:rowOff>
    </xdr:to>
    <mc:AlternateContent xmlns:mc="http://schemas.openxmlformats.org/markup-compatibility/2006">
      <mc:Choice xmlns:cx1="http://schemas.microsoft.com/office/drawing/2015/9/8/chartex" Requires="cx1">
        <xdr:graphicFrame macro="">
          <xdr:nvGraphicFramePr>
            <xdr:cNvPr id="4" name="Gráfico 3">
              <a:extLst>
                <a:ext uri="{FF2B5EF4-FFF2-40B4-BE49-F238E27FC236}">
                  <a16:creationId xmlns:a16="http://schemas.microsoft.com/office/drawing/2014/main" id="{324C36D0-F758-F10A-5A11-2ECB2B7CA15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5146990" y="3026708"/>
              <a:ext cx="5922310" cy="3297594"/>
            </a:xfrm>
            <a:prstGeom prst="rect">
              <a:avLst/>
            </a:prstGeom>
            <a:solidFill>
              <a:prstClr val="white"/>
            </a:solidFill>
            <a:ln w="1">
              <a:solidFill>
                <a:prstClr val="green"/>
              </a:solidFill>
            </a:ln>
          </xdr:spPr>
          <xdr:txBody>
            <a:bodyPr vertOverflow="clip" horzOverflow="clip"/>
            <a:lstStyle/>
            <a:p>
              <a:r>
                <a:rPr lang="es-E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xdr:col>
      <xdr:colOff>2083164</xdr:colOff>
      <xdr:row>0</xdr:row>
      <xdr:rowOff>27549</xdr:rowOff>
    </xdr:from>
    <xdr:to>
      <xdr:col>3</xdr:col>
      <xdr:colOff>277896</xdr:colOff>
      <xdr:row>0</xdr:row>
      <xdr:rowOff>867800</xdr:rowOff>
    </xdr:to>
    <xdr:pic>
      <xdr:nvPicPr>
        <xdr:cNvPr id="5" name="Imagen 4">
          <a:hlinkClick xmlns:r="http://schemas.openxmlformats.org/officeDocument/2006/relationships" r:id="rId4"/>
          <a:extLst>
            <a:ext uri="{FF2B5EF4-FFF2-40B4-BE49-F238E27FC236}">
              <a16:creationId xmlns:a16="http://schemas.microsoft.com/office/drawing/2014/main" id="{2149E7A5-3926-4531-9668-315AAEFA37D7}"/>
            </a:ext>
          </a:extLst>
        </xdr:cNvPr>
        <xdr:cNvPicPr preferRelativeResize="0">
          <a:picLocks/>
        </xdr:cNvPicPr>
      </xdr:nvPicPr>
      <xdr:blipFill>
        <a:blip xmlns:r="http://schemas.openxmlformats.org/officeDocument/2006/relationships" r:embed="rId5"/>
        <a:srcRect/>
        <a:stretch/>
      </xdr:blipFill>
      <xdr:spPr>
        <a:xfrm>
          <a:off x="4178664" y="27549"/>
          <a:ext cx="895350" cy="840251"/>
        </a:xfrm>
        <a:prstGeom prst="rect">
          <a:avLst/>
        </a:prstGeom>
      </xdr:spPr>
    </xdr:pic>
    <xdr:clientData/>
  </xdr:twoCellAnchor>
  <xdr:twoCellAnchor editAs="absolute">
    <xdr:from>
      <xdr:col>3</xdr:col>
      <xdr:colOff>290296</xdr:colOff>
      <xdr:row>0</xdr:row>
      <xdr:rowOff>27692</xdr:rowOff>
    </xdr:from>
    <xdr:to>
      <xdr:col>3</xdr:col>
      <xdr:colOff>1190296</xdr:colOff>
      <xdr:row>0</xdr:row>
      <xdr:rowOff>872307</xdr:rowOff>
    </xdr:to>
    <xdr:pic>
      <xdr:nvPicPr>
        <xdr:cNvPr id="6" name="Imagen 5">
          <a:hlinkClick xmlns:r="http://schemas.openxmlformats.org/officeDocument/2006/relationships" r:id="rId6"/>
          <a:extLst>
            <a:ext uri="{FF2B5EF4-FFF2-40B4-BE49-F238E27FC236}">
              <a16:creationId xmlns:a16="http://schemas.microsoft.com/office/drawing/2014/main" id="{BB78D81F-547D-4773-BC80-044517F83FC0}"/>
            </a:ext>
          </a:extLst>
        </xdr:cNvPr>
        <xdr:cNvPicPr>
          <a:picLocks noChangeAspect="1"/>
        </xdr:cNvPicPr>
      </xdr:nvPicPr>
      <xdr:blipFill>
        <a:blip xmlns:r="http://schemas.openxmlformats.org/officeDocument/2006/relationships" r:embed="rId7"/>
        <a:srcRect/>
        <a:stretch/>
      </xdr:blipFill>
      <xdr:spPr>
        <a:xfrm>
          <a:off x="5086414" y="27692"/>
          <a:ext cx="900000" cy="844615"/>
        </a:xfrm>
        <a:prstGeom prst="rect">
          <a:avLst/>
        </a:prstGeom>
      </xdr:spPr>
    </xdr:pic>
    <xdr:clientData/>
  </xdr:twoCellAnchor>
  <xdr:twoCellAnchor editAs="absolute">
    <xdr:from>
      <xdr:col>3</xdr:col>
      <xdr:colOff>1199406</xdr:colOff>
      <xdr:row>0</xdr:row>
      <xdr:rowOff>0</xdr:rowOff>
    </xdr:from>
    <xdr:to>
      <xdr:col>4</xdr:col>
      <xdr:colOff>810730</xdr:colOff>
      <xdr:row>0</xdr:row>
      <xdr:rowOff>900000</xdr:rowOff>
    </xdr:to>
    <xdr:pic>
      <xdr:nvPicPr>
        <xdr:cNvPr id="7" name="Imagen 6">
          <a:hlinkClick xmlns:r="http://schemas.openxmlformats.org/officeDocument/2006/relationships" r:id="rId8"/>
          <a:extLst>
            <a:ext uri="{FF2B5EF4-FFF2-40B4-BE49-F238E27FC236}">
              <a16:creationId xmlns:a16="http://schemas.microsoft.com/office/drawing/2014/main" id="{9A9B0406-1B64-4283-97E7-5A5FE75FDCFA}"/>
            </a:ext>
          </a:extLst>
        </xdr:cNvPr>
        <xdr:cNvPicPr>
          <a:picLocks noChangeAspect="1"/>
        </xdr:cNvPicPr>
      </xdr:nvPicPr>
      <xdr:blipFill>
        <a:blip xmlns:r="http://schemas.openxmlformats.org/officeDocument/2006/relationships" r:embed="rId9"/>
        <a:srcRect/>
        <a:stretch/>
      </xdr:blipFill>
      <xdr:spPr>
        <a:xfrm>
          <a:off x="5995524" y="0"/>
          <a:ext cx="900000" cy="900000"/>
        </a:xfrm>
        <a:prstGeom prst="rect">
          <a:avLst/>
        </a:prstGeom>
      </xdr:spPr>
    </xdr:pic>
    <xdr:clientData/>
  </xdr:twoCellAnchor>
  <xdr:twoCellAnchor editAs="absolute">
    <xdr:from>
      <xdr:col>5</xdr:col>
      <xdr:colOff>1233492</xdr:colOff>
      <xdr:row>0</xdr:row>
      <xdr:rowOff>1400</xdr:rowOff>
    </xdr:from>
    <xdr:to>
      <xdr:col>6</xdr:col>
      <xdr:colOff>844816</xdr:colOff>
      <xdr:row>0</xdr:row>
      <xdr:rowOff>898599</xdr:rowOff>
    </xdr:to>
    <xdr:pic>
      <xdr:nvPicPr>
        <xdr:cNvPr id="8" name="Imagen 7">
          <a:hlinkClick xmlns:r="http://schemas.openxmlformats.org/officeDocument/2006/relationships" r:id="rId10"/>
          <a:extLst>
            <a:ext uri="{FF2B5EF4-FFF2-40B4-BE49-F238E27FC236}">
              <a16:creationId xmlns:a16="http://schemas.microsoft.com/office/drawing/2014/main" id="{B3FC8C96-7A4F-4D4C-86D6-C3771E633D19}"/>
            </a:ext>
          </a:extLst>
        </xdr:cNvPr>
        <xdr:cNvPicPr>
          <a:picLocks noChangeAspect="1"/>
        </xdr:cNvPicPr>
      </xdr:nvPicPr>
      <xdr:blipFill>
        <a:blip xmlns:r="http://schemas.openxmlformats.org/officeDocument/2006/relationships" r:embed="rId11"/>
        <a:srcRect/>
        <a:stretch/>
      </xdr:blipFill>
      <xdr:spPr>
        <a:xfrm>
          <a:off x="8596317" y="1400"/>
          <a:ext cx="897199" cy="897199"/>
        </a:xfrm>
        <a:prstGeom prst="rect">
          <a:avLst/>
        </a:prstGeom>
      </xdr:spPr>
    </xdr:pic>
    <xdr:clientData/>
  </xdr:twoCellAnchor>
  <xdr:twoCellAnchor editAs="absolute">
    <xdr:from>
      <xdr:col>7</xdr:col>
      <xdr:colOff>777688</xdr:colOff>
      <xdr:row>0</xdr:row>
      <xdr:rowOff>9525</xdr:rowOff>
    </xdr:from>
    <xdr:to>
      <xdr:col>8</xdr:col>
      <xdr:colOff>182806</xdr:colOff>
      <xdr:row>0</xdr:row>
      <xdr:rowOff>909525</xdr:rowOff>
    </xdr:to>
    <xdr:pic>
      <xdr:nvPicPr>
        <xdr:cNvPr id="9" name="Imagen 8">
          <a:hlinkClick xmlns:r="http://schemas.openxmlformats.org/officeDocument/2006/relationships" r:id="rId12"/>
          <a:extLst>
            <a:ext uri="{FF2B5EF4-FFF2-40B4-BE49-F238E27FC236}">
              <a16:creationId xmlns:a16="http://schemas.microsoft.com/office/drawing/2014/main" id="{D93165C1-FCC2-438F-96F0-C92144E939DB}"/>
            </a:ext>
          </a:extLst>
        </xdr:cNvPr>
        <xdr:cNvPicPr>
          <a:picLocks noChangeAspect="1"/>
        </xdr:cNvPicPr>
      </xdr:nvPicPr>
      <xdr:blipFill rotWithShape="1">
        <a:blip xmlns:r="http://schemas.openxmlformats.org/officeDocument/2006/relationships" r:embed="rId13"/>
        <a:srcRect l="31194" r="32807"/>
        <a:stretch/>
      </xdr:blipFill>
      <xdr:spPr>
        <a:xfrm>
          <a:off x="10313894" y="9525"/>
          <a:ext cx="324000" cy="900000"/>
        </a:xfrm>
        <a:prstGeom prst="rect">
          <a:avLst/>
        </a:prstGeom>
      </xdr:spPr>
    </xdr:pic>
    <xdr:clientData/>
  </xdr:twoCellAnchor>
  <xdr:twoCellAnchor editAs="absolute">
    <xdr:from>
      <xdr:col>0</xdr:col>
      <xdr:colOff>1238250</xdr:colOff>
      <xdr:row>0</xdr:row>
      <xdr:rowOff>0</xdr:rowOff>
    </xdr:from>
    <xdr:to>
      <xdr:col>2</xdr:col>
      <xdr:colOff>1114773</xdr:colOff>
      <xdr:row>1</xdr:row>
      <xdr:rowOff>0</xdr:rowOff>
    </xdr:to>
    <xdr:pic>
      <xdr:nvPicPr>
        <xdr:cNvPr id="12" name="Imagen 11">
          <a:hlinkClick xmlns:r="http://schemas.openxmlformats.org/officeDocument/2006/relationships" r:id="rId14"/>
          <a:extLst>
            <a:ext uri="{FF2B5EF4-FFF2-40B4-BE49-F238E27FC236}">
              <a16:creationId xmlns:a16="http://schemas.microsoft.com/office/drawing/2014/main" id="{0A835124-5586-4F41-A048-9E03B97C1A16}"/>
            </a:ext>
          </a:extLst>
        </xdr:cNvPr>
        <xdr:cNvPicPr>
          <a:picLocks noChangeAspect="1"/>
        </xdr:cNvPicPr>
      </xdr:nvPicPr>
      <xdr:blipFill rotWithShape="1">
        <a:blip xmlns:r="http://schemas.openxmlformats.org/officeDocument/2006/relationships" r:embed="rId15"/>
        <a:srcRect t="32168" b="19445"/>
        <a:stretch/>
      </xdr:blipFill>
      <xdr:spPr>
        <a:xfrm>
          <a:off x="1238250" y="0"/>
          <a:ext cx="1972023" cy="952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0</xdr:colOff>
      <xdr:row>1</xdr:row>
      <xdr:rowOff>91440</xdr:rowOff>
    </xdr:from>
    <xdr:to>
      <xdr:col>2</xdr:col>
      <xdr:colOff>1854</xdr:colOff>
      <xdr:row>25</xdr:row>
      <xdr:rowOff>151860</xdr:rowOff>
    </xdr:to>
    <xdr:pic>
      <xdr:nvPicPr>
        <xdr:cNvPr id="6" name="Imagen 5">
          <a:extLst>
            <a:ext uri="{FF2B5EF4-FFF2-40B4-BE49-F238E27FC236}">
              <a16:creationId xmlns:a16="http://schemas.microsoft.com/office/drawing/2014/main" id="{54AF3C53-B395-44DB-BA5E-44CDFA09A458}"/>
            </a:ext>
          </a:extLst>
        </xdr:cNvPr>
        <xdr:cNvPicPr>
          <a:picLocks noChangeAspect="1"/>
        </xdr:cNvPicPr>
      </xdr:nvPicPr>
      <xdr:blipFill rotWithShape="1">
        <a:blip xmlns:r="http://schemas.openxmlformats.org/officeDocument/2006/relationships" r:embed="rId1"/>
        <a:srcRect l="2172" r="2555"/>
        <a:stretch/>
      </xdr:blipFill>
      <xdr:spPr>
        <a:xfrm>
          <a:off x="1381125" y="1038225"/>
          <a:ext cx="5819724" cy="4320000"/>
        </a:xfrm>
        <a:prstGeom prst="rect">
          <a:avLst/>
        </a:prstGeom>
      </xdr:spPr>
    </xdr:pic>
    <xdr:clientData/>
  </xdr:twoCellAnchor>
  <xdr:twoCellAnchor editAs="oneCell">
    <xdr:from>
      <xdr:col>3</xdr:col>
      <xdr:colOff>19053</xdr:colOff>
      <xdr:row>6</xdr:row>
      <xdr:rowOff>169545</xdr:rowOff>
    </xdr:from>
    <xdr:to>
      <xdr:col>5</xdr:col>
      <xdr:colOff>1652</xdr:colOff>
      <xdr:row>32</xdr:row>
      <xdr:rowOff>59054</xdr:rowOff>
    </xdr:to>
    <xdr:pic>
      <xdr:nvPicPr>
        <xdr:cNvPr id="7" name="Imagen 6">
          <a:extLst>
            <a:ext uri="{FF2B5EF4-FFF2-40B4-BE49-F238E27FC236}">
              <a16:creationId xmlns:a16="http://schemas.microsoft.com/office/drawing/2014/main" id="{3BC031F0-B371-48E8-BAAA-7BD74503D0C0}"/>
            </a:ext>
          </a:extLst>
        </xdr:cNvPr>
        <xdr:cNvPicPr>
          <a:picLocks noChangeAspect="1"/>
        </xdr:cNvPicPr>
      </xdr:nvPicPr>
      <xdr:blipFill>
        <a:blip xmlns:r="http://schemas.openxmlformats.org/officeDocument/2006/relationships" r:embed="rId2"/>
        <a:stretch>
          <a:fillRect/>
        </a:stretch>
      </xdr:blipFill>
      <xdr:spPr>
        <a:xfrm>
          <a:off x="7610478" y="2245995"/>
          <a:ext cx="4221224" cy="4337684"/>
        </a:xfrm>
        <a:prstGeom prst="rect">
          <a:avLst/>
        </a:prstGeom>
      </xdr:spPr>
    </xdr:pic>
    <xdr:clientData/>
  </xdr:twoCellAnchor>
  <xdr:twoCellAnchor editAs="absolute">
    <xdr:from>
      <xdr:col>1</xdr:col>
      <xdr:colOff>2799220</xdr:colOff>
      <xdr:row>0</xdr:row>
      <xdr:rowOff>18024</xdr:rowOff>
    </xdr:from>
    <xdr:to>
      <xdr:col>1</xdr:col>
      <xdr:colOff>3711715</xdr:colOff>
      <xdr:row>0</xdr:row>
      <xdr:rowOff>860180</xdr:rowOff>
    </xdr:to>
    <xdr:pic>
      <xdr:nvPicPr>
        <xdr:cNvPr id="2" name="Imagen 1">
          <a:hlinkClick xmlns:r="http://schemas.openxmlformats.org/officeDocument/2006/relationships" r:id="rId3"/>
          <a:extLst>
            <a:ext uri="{FF2B5EF4-FFF2-40B4-BE49-F238E27FC236}">
              <a16:creationId xmlns:a16="http://schemas.microsoft.com/office/drawing/2014/main" id="{AAF66E66-312E-4133-85FA-67223709B166}"/>
            </a:ext>
          </a:extLst>
        </xdr:cNvPr>
        <xdr:cNvPicPr preferRelativeResize="0">
          <a:picLocks/>
        </xdr:cNvPicPr>
      </xdr:nvPicPr>
      <xdr:blipFill>
        <a:blip xmlns:r="http://schemas.openxmlformats.org/officeDocument/2006/relationships" r:embed="rId4"/>
        <a:srcRect/>
        <a:stretch/>
      </xdr:blipFill>
      <xdr:spPr>
        <a:xfrm>
          <a:off x="4189870" y="27549"/>
          <a:ext cx="895350" cy="840251"/>
        </a:xfrm>
        <a:prstGeom prst="rect">
          <a:avLst/>
        </a:prstGeom>
      </xdr:spPr>
    </xdr:pic>
    <xdr:clientData/>
  </xdr:twoCellAnchor>
  <xdr:twoCellAnchor editAs="absolute">
    <xdr:from>
      <xdr:col>1</xdr:col>
      <xdr:colOff>3712685</xdr:colOff>
      <xdr:row>0</xdr:row>
      <xdr:rowOff>18167</xdr:rowOff>
    </xdr:from>
    <xdr:to>
      <xdr:col>1</xdr:col>
      <xdr:colOff>4629829</xdr:colOff>
      <xdr:row>0</xdr:row>
      <xdr:rowOff>860877</xdr:rowOff>
    </xdr:to>
    <xdr:pic>
      <xdr:nvPicPr>
        <xdr:cNvPr id="3" name="Imagen 2">
          <a:hlinkClick xmlns:r="http://schemas.openxmlformats.org/officeDocument/2006/relationships" r:id="rId5"/>
          <a:extLst>
            <a:ext uri="{FF2B5EF4-FFF2-40B4-BE49-F238E27FC236}">
              <a16:creationId xmlns:a16="http://schemas.microsoft.com/office/drawing/2014/main" id="{006062E5-047F-433A-B291-284499D6D3A4}"/>
            </a:ext>
          </a:extLst>
        </xdr:cNvPr>
        <xdr:cNvPicPr>
          <a:picLocks noChangeAspect="1"/>
        </xdr:cNvPicPr>
      </xdr:nvPicPr>
      <xdr:blipFill>
        <a:blip xmlns:r="http://schemas.openxmlformats.org/officeDocument/2006/relationships" r:embed="rId6"/>
        <a:srcRect/>
        <a:stretch/>
      </xdr:blipFill>
      <xdr:spPr>
        <a:xfrm>
          <a:off x="5097620" y="27692"/>
          <a:ext cx="899999" cy="844615"/>
        </a:xfrm>
        <a:prstGeom prst="rect">
          <a:avLst/>
        </a:prstGeom>
      </xdr:spPr>
    </xdr:pic>
    <xdr:clientData/>
  </xdr:twoCellAnchor>
  <xdr:twoCellAnchor editAs="absolute">
    <xdr:from>
      <xdr:col>1</xdr:col>
      <xdr:colOff>4629415</xdr:colOff>
      <xdr:row>0</xdr:row>
      <xdr:rowOff>17284</xdr:rowOff>
    </xdr:from>
    <xdr:to>
      <xdr:col>1</xdr:col>
      <xdr:colOff>5525605</xdr:colOff>
      <xdr:row>0</xdr:row>
      <xdr:rowOff>878906</xdr:rowOff>
    </xdr:to>
    <xdr:pic>
      <xdr:nvPicPr>
        <xdr:cNvPr id="4" name="Imagen 3">
          <a:hlinkClick xmlns:r="http://schemas.openxmlformats.org/officeDocument/2006/relationships" r:id="rId7"/>
          <a:extLst>
            <a:ext uri="{FF2B5EF4-FFF2-40B4-BE49-F238E27FC236}">
              <a16:creationId xmlns:a16="http://schemas.microsoft.com/office/drawing/2014/main" id="{0E178DE1-9505-4FF5-AD9A-7B7AF5BBF3A1}"/>
            </a:ext>
          </a:extLst>
        </xdr:cNvPr>
        <xdr:cNvPicPr>
          <a:picLocks noChangeAspect="1"/>
        </xdr:cNvPicPr>
      </xdr:nvPicPr>
      <xdr:blipFill>
        <a:blip xmlns:r="http://schemas.openxmlformats.org/officeDocument/2006/relationships" r:embed="rId8"/>
        <a:srcRect/>
        <a:stretch/>
      </xdr:blipFill>
      <xdr:spPr>
        <a:xfrm>
          <a:off x="6006730" y="21094"/>
          <a:ext cx="900000" cy="857812"/>
        </a:xfrm>
        <a:prstGeom prst="rect">
          <a:avLst/>
        </a:prstGeom>
      </xdr:spPr>
    </xdr:pic>
    <xdr:clientData/>
  </xdr:twoCellAnchor>
  <xdr:twoCellAnchor editAs="absolute">
    <xdr:from>
      <xdr:col>3</xdr:col>
      <xdr:colOff>1240104</xdr:colOff>
      <xdr:row>0</xdr:row>
      <xdr:rowOff>0</xdr:rowOff>
    </xdr:from>
    <xdr:to>
      <xdr:col>3</xdr:col>
      <xdr:colOff>2136294</xdr:colOff>
      <xdr:row>0</xdr:row>
      <xdr:rowOff>896190</xdr:rowOff>
    </xdr:to>
    <xdr:pic>
      <xdr:nvPicPr>
        <xdr:cNvPr id="5" name="Imagen 4">
          <a:hlinkClick xmlns:r="http://schemas.openxmlformats.org/officeDocument/2006/relationships" r:id="rId9"/>
          <a:extLst>
            <a:ext uri="{FF2B5EF4-FFF2-40B4-BE49-F238E27FC236}">
              <a16:creationId xmlns:a16="http://schemas.microsoft.com/office/drawing/2014/main" id="{1BB24AD8-2DA7-4F8E-9D85-9ED7FB08259A}"/>
            </a:ext>
          </a:extLst>
        </xdr:cNvPr>
        <xdr:cNvPicPr>
          <a:picLocks noChangeAspect="1"/>
        </xdr:cNvPicPr>
      </xdr:nvPicPr>
      <xdr:blipFill>
        <a:blip xmlns:r="http://schemas.openxmlformats.org/officeDocument/2006/relationships" r:embed="rId10"/>
        <a:srcRect/>
        <a:stretch/>
      </xdr:blipFill>
      <xdr:spPr>
        <a:xfrm>
          <a:off x="8618169" y="0"/>
          <a:ext cx="900000" cy="900000"/>
        </a:xfrm>
        <a:prstGeom prst="rect">
          <a:avLst/>
        </a:prstGeom>
      </xdr:spPr>
    </xdr:pic>
    <xdr:clientData/>
  </xdr:twoCellAnchor>
  <xdr:twoCellAnchor editAs="absolute">
    <xdr:from>
      <xdr:col>3</xdr:col>
      <xdr:colOff>2952750</xdr:colOff>
      <xdr:row>0</xdr:row>
      <xdr:rowOff>19050</xdr:rowOff>
    </xdr:from>
    <xdr:to>
      <xdr:col>3</xdr:col>
      <xdr:colOff>3259605</xdr:colOff>
      <xdr:row>0</xdr:row>
      <xdr:rowOff>898095</xdr:rowOff>
    </xdr:to>
    <xdr:pic>
      <xdr:nvPicPr>
        <xdr:cNvPr id="8" name="Imagen 7">
          <a:hlinkClick xmlns:r="http://schemas.openxmlformats.org/officeDocument/2006/relationships" r:id="rId11"/>
          <a:extLst>
            <a:ext uri="{FF2B5EF4-FFF2-40B4-BE49-F238E27FC236}">
              <a16:creationId xmlns:a16="http://schemas.microsoft.com/office/drawing/2014/main" id="{8F11AAB4-F979-4033-93C0-30347AE9B77F}"/>
            </a:ext>
          </a:extLst>
        </xdr:cNvPr>
        <xdr:cNvPicPr>
          <a:picLocks noChangeAspect="1"/>
        </xdr:cNvPicPr>
      </xdr:nvPicPr>
      <xdr:blipFill rotWithShape="1">
        <a:blip xmlns:r="http://schemas.openxmlformats.org/officeDocument/2006/relationships" r:embed="rId12"/>
        <a:srcRect l="31194" r="32807"/>
        <a:stretch/>
      </xdr:blipFill>
      <xdr:spPr>
        <a:xfrm>
          <a:off x="10325100" y="9525"/>
          <a:ext cx="324000" cy="900000"/>
        </a:xfrm>
        <a:prstGeom prst="rect">
          <a:avLst/>
        </a:prstGeom>
      </xdr:spPr>
    </xdr:pic>
    <xdr:clientData/>
  </xdr:twoCellAnchor>
  <xdr:twoCellAnchor editAs="absolute">
    <xdr:from>
      <xdr:col>0</xdr:col>
      <xdr:colOff>1234440</xdr:colOff>
      <xdr:row>0</xdr:row>
      <xdr:rowOff>0</xdr:rowOff>
    </xdr:from>
    <xdr:to>
      <xdr:col>1</xdr:col>
      <xdr:colOff>1829148</xdr:colOff>
      <xdr:row>1</xdr:row>
      <xdr:rowOff>0</xdr:rowOff>
    </xdr:to>
    <xdr:pic>
      <xdr:nvPicPr>
        <xdr:cNvPr id="16" name="Imagen 15">
          <a:hlinkClick xmlns:r="http://schemas.openxmlformats.org/officeDocument/2006/relationships" r:id="rId13"/>
          <a:extLst>
            <a:ext uri="{FF2B5EF4-FFF2-40B4-BE49-F238E27FC236}">
              <a16:creationId xmlns:a16="http://schemas.microsoft.com/office/drawing/2014/main" id="{69581754-F7BE-4431-BDA0-F402C025D8D7}"/>
            </a:ext>
          </a:extLst>
        </xdr:cNvPr>
        <xdr:cNvPicPr>
          <a:picLocks noChangeAspect="1"/>
        </xdr:cNvPicPr>
      </xdr:nvPicPr>
      <xdr:blipFill rotWithShape="1">
        <a:blip xmlns:r="http://schemas.openxmlformats.org/officeDocument/2006/relationships" r:embed="rId14"/>
        <a:srcRect t="32168" b="19445"/>
        <a:stretch/>
      </xdr:blipFill>
      <xdr:spPr>
        <a:xfrm>
          <a:off x="1238250" y="0"/>
          <a:ext cx="1972023" cy="952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722733</xdr:colOff>
      <xdr:row>3</xdr:row>
      <xdr:rowOff>132927</xdr:rowOff>
    </xdr:to>
    <xdr:pic>
      <xdr:nvPicPr>
        <xdr:cNvPr id="15" name="Gráfico 14" descr="Junta de directores contorno">
          <a:extLst>
            <a:ext uri="{FF2B5EF4-FFF2-40B4-BE49-F238E27FC236}">
              <a16:creationId xmlns:a16="http://schemas.microsoft.com/office/drawing/2014/main" id="{AAD0337C-003C-E548-9EF4-F538A14D2E9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7500" y="1206500"/>
          <a:ext cx="722733" cy="646642"/>
        </a:xfrm>
        <a:prstGeom prst="rect">
          <a:avLst/>
        </a:prstGeom>
      </xdr:spPr>
    </xdr:pic>
    <xdr:clientData/>
  </xdr:twoCellAnchor>
  <xdr:twoCellAnchor editAs="oneCell">
    <xdr:from>
      <xdr:col>2</xdr:col>
      <xdr:colOff>33928</xdr:colOff>
      <xdr:row>13</xdr:row>
      <xdr:rowOff>216535</xdr:rowOff>
    </xdr:from>
    <xdr:to>
      <xdr:col>5</xdr:col>
      <xdr:colOff>1178411</xdr:colOff>
      <xdr:row>30</xdr:row>
      <xdr:rowOff>53451</xdr:rowOff>
    </xdr:to>
    <xdr:pic>
      <xdr:nvPicPr>
        <xdr:cNvPr id="2" name="Imagen 1">
          <a:extLst>
            <a:ext uri="{FF2B5EF4-FFF2-40B4-BE49-F238E27FC236}">
              <a16:creationId xmlns:a16="http://schemas.microsoft.com/office/drawing/2014/main" id="{48CD5B47-B25F-D046-880E-4D0BCAB1211B}"/>
            </a:ext>
          </a:extLst>
        </xdr:cNvPr>
        <xdr:cNvPicPr>
          <a:picLocks noChangeAspect="1"/>
        </xdr:cNvPicPr>
      </xdr:nvPicPr>
      <xdr:blipFill>
        <a:blip xmlns:r="http://schemas.openxmlformats.org/officeDocument/2006/relationships" r:embed="rId3"/>
        <a:stretch>
          <a:fillRect/>
        </a:stretch>
      </xdr:blipFill>
      <xdr:spPr>
        <a:xfrm>
          <a:off x="2174252" y="4273064"/>
          <a:ext cx="6747424" cy="6787141"/>
        </a:xfrm>
        <a:prstGeom prst="rect">
          <a:avLst/>
        </a:prstGeom>
      </xdr:spPr>
    </xdr:pic>
    <xdr:clientData/>
  </xdr:twoCellAnchor>
  <xdr:twoCellAnchor editAs="absolute">
    <xdr:from>
      <xdr:col>2</xdr:col>
      <xdr:colOff>2038340</xdr:colOff>
      <xdr:row>0</xdr:row>
      <xdr:rowOff>21834</xdr:rowOff>
    </xdr:from>
    <xdr:to>
      <xdr:col>3</xdr:col>
      <xdr:colOff>212342</xdr:colOff>
      <xdr:row>0</xdr:row>
      <xdr:rowOff>856370</xdr:rowOff>
    </xdr:to>
    <xdr:pic>
      <xdr:nvPicPr>
        <xdr:cNvPr id="4" name="Imagen 3">
          <a:hlinkClick xmlns:r="http://schemas.openxmlformats.org/officeDocument/2006/relationships" r:id="rId4"/>
          <a:extLst>
            <a:ext uri="{FF2B5EF4-FFF2-40B4-BE49-F238E27FC236}">
              <a16:creationId xmlns:a16="http://schemas.microsoft.com/office/drawing/2014/main" id="{9C9B9A61-E95A-4175-8DC7-17395DFB03C4}"/>
            </a:ext>
          </a:extLst>
        </xdr:cNvPr>
        <xdr:cNvPicPr preferRelativeResize="0">
          <a:picLocks/>
        </xdr:cNvPicPr>
      </xdr:nvPicPr>
      <xdr:blipFill>
        <a:blip xmlns:r="http://schemas.openxmlformats.org/officeDocument/2006/relationships" r:embed="rId5"/>
        <a:srcRect/>
        <a:stretch/>
      </xdr:blipFill>
      <xdr:spPr>
        <a:xfrm>
          <a:off x="4178664" y="27549"/>
          <a:ext cx="895350" cy="840251"/>
        </a:xfrm>
        <a:prstGeom prst="rect">
          <a:avLst/>
        </a:prstGeom>
      </xdr:spPr>
    </xdr:pic>
    <xdr:clientData/>
  </xdr:twoCellAnchor>
  <xdr:twoCellAnchor editAs="absolute">
    <xdr:from>
      <xdr:col>3</xdr:col>
      <xdr:colOff>249507</xdr:colOff>
      <xdr:row>0</xdr:row>
      <xdr:rowOff>21977</xdr:rowOff>
    </xdr:from>
    <xdr:to>
      <xdr:col>3</xdr:col>
      <xdr:colOff>1122836</xdr:colOff>
      <xdr:row>0</xdr:row>
      <xdr:rowOff>857067</xdr:rowOff>
    </xdr:to>
    <xdr:pic>
      <xdr:nvPicPr>
        <xdr:cNvPr id="5" name="Imagen 4">
          <a:hlinkClick xmlns:r="http://schemas.openxmlformats.org/officeDocument/2006/relationships" r:id="rId6"/>
          <a:extLst>
            <a:ext uri="{FF2B5EF4-FFF2-40B4-BE49-F238E27FC236}">
              <a16:creationId xmlns:a16="http://schemas.microsoft.com/office/drawing/2014/main" id="{A7756DEB-1E32-46F4-820C-09B1889CBE29}"/>
            </a:ext>
          </a:extLst>
        </xdr:cNvPr>
        <xdr:cNvPicPr>
          <a:picLocks noChangeAspect="1"/>
        </xdr:cNvPicPr>
      </xdr:nvPicPr>
      <xdr:blipFill>
        <a:blip xmlns:r="http://schemas.openxmlformats.org/officeDocument/2006/relationships" r:embed="rId7"/>
        <a:srcRect/>
        <a:stretch/>
      </xdr:blipFill>
      <xdr:spPr>
        <a:xfrm>
          <a:off x="5086414" y="27692"/>
          <a:ext cx="899999" cy="844615"/>
        </a:xfrm>
        <a:prstGeom prst="rect">
          <a:avLst/>
        </a:prstGeom>
      </xdr:spPr>
    </xdr:pic>
    <xdr:clientData/>
  </xdr:twoCellAnchor>
  <xdr:twoCellAnchor editAs="absolute">
    <xdr:from>
      <xdr:col>3</xdr:col>
      <xdr:colOff>1143377</xdr:colOff>
      <xdr:row>0</xdr:row>
      <xdr:rowOff>21094</xdr:rowOff>
    </xdr:from>
    <xdr:to>
      <xdr:col>4</xdr:col>
      <xdr:colOff>590198</xdr:colOff>
      <xdr:row>0</xdr:row>
      <xdr:rowOff>878906</xdr:rowOff>
    </xdr:to>
    <xdr:pic>
      <xdr:nvPicPr>
        <xdr:cNvPr id="6" name="Imagen 5">
          <a:hlinkClick xmlns:r="http://schemas.openxmlformats.org/officeDocument/2006/relationships" r:id="rId8"/>
          <a:extLst>
            <a:ext uri="{FF2B5EF4-FFF2-40B4-BE49-F238E27FC236}">
              <a16:creationId xmlns:a16="http://schemas.microsoft.com/office/drawing/2014/main" id="{1E0C8AFC-D22C-4873-A9AC-B0823DCA21C3}"/>
            </a:ext>
          </a:extLst>
        </xdr:cNvPr>
        <xdr:cNvPicPr>
          <a:picLocks noChangeAspect="1"/>
        </xdr:cNvPicPr>
      </xdr:nvPicPr>
      <xdr:blipFill>
        <a:blip xmlns:r="http://schemas.openxmlformats.org/officeDocument/2006/relationships" r:embed="rId9"/>
        <a:srcRect/>
        <a:stretch/>
      </xdr:blipFill>
      <xdr:spPr>
        <a:xfrm>
          <a:off x="5995524" y="21094"/>
          <a:ext cx="900000" cy="857812"/>
        </a:xfrm>
        <a:prstGeom prst="rect">
          <a:avLst/>
        </a:prstGeom>
      </xdr:spPr>
    </xdr:pic>
    <xdr:clientData/>
  </xdr:twoCellAnchor>
  <xdr:twoCellAnchor editAs="absolute">
    <xdr:from>
      <xdr:col>5</xdr:col>
      <xdr:colOff>859384</xdr:colOff>
      <xdr:row>0</xdr:row>
      <xdr:rowOff>0</xdr:rowOff>
    </xdr:from>
    <xdr:to>
      <xdr:col>6</xdr:col>
      <xdr:colOff>383974</xdr:colOff>
      <xdr:row>0</xdr:row>
      <xdr:rowOff>892380</xdr:rowOff>
    </xdr:to>
    <xdr:pic>
      <xdr:nvPicPr>
        <xdr:cNvPr id="7" name="Imagen 6">
          <a:hlinkClick xmlns:r="http://schemas.openxmlformats.org/officeDocument/2006/relationships" r:id="rId10"/>
          <a:extLst>
            <a:ext uri="{FF2B5EF4-FFF2-40B4-BE49-F238E27FC236}">
              <a16:creationId xmlns:a16="http://schemas.microsoft.com/office/drawing/2014/main" id="{AAC10E75-BA9E-44E1-97FE-BAD048F9FBF9}"/>
            </a:ext>
          </a:extLst>
        </xdr:cNvPr>
        <xdr:cNvPicPr>
          <a:picLocks noChangeAspect="1"/>
        </xdr:cNvPicPr>
      </xdr:nvPicPr>
      <xdr:blipFill>
        <a:blip xmlns:r="http://schemas.openxmlformats.org/officeDocument/2006/relationships" r:embed="rId11"/>
        <a:srcRect/>
        <a:stretch/>
      </xdr:blipFill>
      <xdr:spPr>
        <a:xfrm>
          <a:off x="8618449" y="0"/>
          <a:ext cx="900000" cy="900000"/>
        </a:xfrm>
        <a:prstGeom prst="rect">
          <a:avLst/>
        </a:prstGeom>
      </xdr:spPr>
    </xdr:pic>
    <xdr:clientData/>
  </xdr:twoCellAnchor>
  <xdr:twoCellAnchor editAs="absolute">
    <xdr:from>
      <xdr:col>6</xdr:col>
      <xdr:colOff>1198021</xdr:colOff>
      <xdr:row>0</xdr:row>
      <xdr:rowOff>15240</xdr:rowOff>
    </xdr:from>
    <xdr:to>
      <xdr:col>6</xdr:col>
      <xdr:colOff>1504876</xdr:colOff>
      <xdr:row>0</xdr:row>
      <xdr:rowOff>894285</xdr:rowOff>
    </xdr:to>
    <xdr:pic>
      <xdr:nvPicPr>
        <xdr:cNvPr id="14" name="Imagen 13">
          <a:hlinkClick xmlns:r="http://schemas.openxmlformats.org/officeDocument/2006/relationships" r:id="rId12"/>
          <a:extLst>
            <a:ext uri="{FF2B5EF4-FFF2-40B4-BE49-F238E27FC236}">
              <a16:creationId xmlns:a16="http://schemas.microsoft.com/office/drawing/2014/main" id="{7D5F1D5D-E92A-4679-BEBA-D7F764A931D0}"/>
            </a:ext>
          </a:extLst>
        </xdr:cNvPr>
        <xdr:cNvPicPr>
          <a:picLocks noChangeAspect="1"/>
        </xdr:cNvPicPr>
      </xdr:nvPicPr>
      <xdr:blipFill rotWithShape="1">
        <a:blip xmlns:r="http://schemas.openxmlformats.org/officeDocument/2006/relationships" r:embed="rId13"/>
        <a:srcRect l="31194" r="32807"/>
        <a:stretch/>
      </xdr:blipFill>
      <xdr:spPr>
        <a:xfrm>
          <a:off x="10313894" y="9525"/>
          <a:ext cx="324000" cy="900000"/>
        </a:xfrm>
        <a:prstGeom prst="rect">
          <a:avLst/>
        </a:prstGeom>
      </xdr:spPr>
    </xdr:pic>
    <xdr:clientData/>
  </xdr:twoCellAnchor>
  <xdr:twoCellAnchor editAs="absolute">
    <xdr:from>
      <xdr:col>0</xdr:col>
      <xdr:colOff>1238250</xdr:colOff>
      <xdr:row>0</xdr:row>
      <xdr:rowOff>0</xdr:rowOff>
    </xdr:from>
    <xdr:to>
      <xdr:col>2</xdr:col>
      <xdr:colOff>1067148</xdr:colOff>
      <xdr:row>1</xdr:row>
      <xdr:rowOff>0</xdr:rowOff>
    </xdr:to>
    <xdr:pic>
      <xdr:nvPicPr>
        <xdr:cNvPr id="29" name="Imagen 28">
          <a:hlinkClick xmlns:r="http://schemas.openxmlformats.org/officeDocument/2006/relationships" r:id="rId14"/>
          <a:extLst>
            <a:ext uri="{FF2B5EF4-FFF2-40B4-BE49-F238E27FC236}">
              <a16:creationId xmlns:a16="http://schemas.microsoft.com/office/drawing/2014/main" id="{F68E6DDE-A671-4F36-88ED-71A97C7FADBD}"/>
            </a:ext>
          </a:extLst>
        </xdr:cNvPr>
        <xdr:cNvPicPr>
          <a:picLocks noChangeAspect="1"/>
        </xdr:cNvPicPr>
      </xdr:nvPicPr>
      <xdr:blipFill rotWithShape="1">
        <a:blip xmlns:r="http://schemas.openxmlformats.org/officeDocument/2006/relationships" r:embed="rId15"/>
        <a:srcRect t="32168" b="19445"/>
        <a:stretch/>
      </xdr:blipFill>
      <xdr:spPr>
        <a:xfrm>
          <a:off x="1238250" y="0"/>
          <a:ext cx="1972023" cy="952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16395</xdr:colOff>
      <xdr:row>2</xdr:row>
      <xdr:rowOff>0</xdr:rowOff>
    </xdr:from>
    <xdr:to>
      <xdr:col>1</xdr:col>
      <xdr:colOff>742835</xdr:colOff>
      <xdr:row>3</xdr:row>
      <xdr:rowOff>225425</xdr:rowOff>
    </xdr:to>
    <xdr:pic>
      <xdr:nvPicPr>
        <xdr:cNvPr id="9" name="Gráfico 8">
          <a:extLst>
            <a:ext uri="{FF2B5EF4-FFF2-40B4-BE49-F238E27FC236}">
              <a16:creationId xmlns:a16="http://schemas.microsoft.com/office/drawing/2014/main" id="{1432855D-F6D5-B448-9715-AAE867EB6A91}"/>
            </a:ext>
          </a:extLst>
        </xdr:cNvPr>
        <xdr:cNvPicPr>
          <a:picLocks noChangeAspect="1"/>
        </xdr:cNvPicPr>
      </xdr:nvPicPr>
      <xdr:blipFill>
        <a:blip xmlns:r="http://schemas.openxmlformats.org/officeDocument/2006/relationships" r:embed="rId1"/>
        <a:srcRect/>
        <a:stretch/>
      </xdr:blipFill>
      <xdr:spPr>
        <a:xfrm>
          <a:off x="1397520" y="1200150"/>
          <a:ext cx="730250" cy="730250"/>
        </a:xfrm>
        <a:prstGeom prst="rect">
          <a:avLst/>
        </a:prstGeom>
      </xdr:spPr>
    </xdr:pic>
    <xdr:clientData/>
  </xdr:twoCellAnchor>
  <xdr:twoCellAnchor editAs="absolute">
    <xdr:from>
      <xdr:col>2</xdr:col>
      <xdr:colOff>2042150</xdr:colOff>
      <xdr:row>0</xdr:row>
      <xdr:rowOff>18024</xdr:rowOff>
    </xdr:from>
    <xdr:to>
      <xdr:col>3</xdr:col>
      <xdr:colOff>129643</xdr:colOff>
      <xdr:row>0</xdr:row>
      <xdr:rowOff>860180</xdr:rowOff>
    </xdr:to>
    <xdr:pic>
      <xdr:nvPicPr>
        <xdr:cNvPr id="2" name="Imagen 1">
          <a:hlinkClick xmlns:r="http://schemas.openxmlformats.org/officeDocument/2006/relationships" r:id="rId2"/>
          <a:extLst>
            <a:ext uri="{FF2B5EF4-FFF2-40B4-BE49-F238E27FC236}">
              <a16:creationId xmlns:a16="http://schemas.microsoft.com/office/drawing/2014/main" id="{C22B943A-00E4-4240-A597-58FEBFF0805B}"/>
            </a:ext>
          </a:extLst>
        </xdr:cNvPr>
        <xdr:cNvPicPr preferRelativeResize="0">
          <a:picLocks/>
        </xdr:cNvPicPr>
      </xdr:nvPicPr>
      <xdr:blipFill>
        <a:blip xmlns:r="http://schemas.openxmlformats.org/officeDocument/2006/relationships" r:embed="rId3"/>
        <a:srcRect/>
        <a:stretch/>
      </xdr:blipFill>
      <xdr:spPr>
        <a:xfrm>
          <a:off x="4178664" y="27549"/>
          <a:ext cx="895350" cy="840251"/>
        </a:xfrm>
        <a:prstGeom prst="rect">
          <a:avLst/>
        </a:prstGeom>
      </xdr:spPr>
    </xdr:pic>
    <xdr:clientData/>
  </xdr:twoCellAnchor>
  <xdr:twoCellAnchor editAs="absolute">
    <xdr:from>
      <xdr:col>3</xdr:col>
      <xdr:colOff>134423</xdr:colOff>
      <xdr:row>0</xdr:row>
      <xdr:rowOff>18167</xdr:rowOff>
    </xdr:from>
    <xdr:to>
      <xdr:col>3</xdr:col>
      <xdr:colOff>1030612</xdr:colOff>
      <xdr:row>0</xdr:row>
      <xdr:rowOff>860877</xdr:rowOff>
    </xdr:to>
    <xdr:pic>
      <xdr:nvPicPr>
        <xdr:cNvPr id="3" name="Imagen 2">
          <a:hlinkClick xmlns:r="http://schemas.openxmlformats.org/officeDocument/2006/relationships" r:id="rId4"/>
          <a:extLst>
            <a:ext uri="{FF2B5EF4-FFF2-40B4-BE49-F238E27FC236}">
              <a16:creationId xmlns:a16="http://schemas.microsoft.com/office/drawing/2014/main" id="{460664B4-3B57-47C9-A1D4-15BBCDE450A7}"/>
            </a:ext>
          </a:extLst>
        </xdr:cNvPr>
        <xdr:cNvPicPr>
          <a:picLocks noChangeAspect="1"/>
        </xdr:cNvPicPr>
      </xdr:nvPicPr>
      <xdr:blipFill>
        <a:blip xmlns:r="http://schemas.openxmlformats.org/officeDocument/2006/relationships" r:embed="rId5"/>
        <a:srcRect/>
        <a:stretch/>
      </xdr:blipFill>
      <xdr:spPr>
        <a:xfrm>
          <a:off x="5086414" y="27692"/>
          <a:ext cx="899999" cy="844615"/>
        </a:xfrm>
        <a:prstGeom prst="rect">
          <a:avLst/>
        </a:prstGeom>
      </xdr:spPr>
    </xdr:pic>
    <xdr:clientData/>
  </xdr:twoCellAnchor>
  <xdr:twoCellAnchor editAs="absolute">
    <xdr:from>
      <xdr:col>3</xdr:col>
      <xdr:colOff>1049248</xdr:colOff>
      <xdr:row>0</xdr:row>
      <xdr:rowOff>17284</xdr:rowOff>
    </xdr:from>
    <xdr:to>
      <xdr:col>4</xdr:col>
      <xdr:colOff>551874</xdr:colOff>
      <xdr:row>0</xdr:row>
      <xdr:rowOff>878906</xdr:rowOff>
    </xdr:to>
    <xdr:pic>
      <xdr:nvPicPr>
        <xdr:cNvPr id="4" name="Imagen 3">
          <a:hlinkClick xmlns:r="http://schemas.openxmlformats.org/officeDocument/2006/relationships" r:id="rId6"/>
          <a:extLst>
            <a:ext uri="{FF2B5EF4-FFF2-40B4-BE49-F238E27FC236}">
              <a16:creationId xmlns:a16="http://schemas.microsoft.com/office/drawing/2014/main" id="{88FF04F1-9F07-4920-A3C5-8861D8241C1E}"/>
            </a:ext>
          </a:extLst>
        </xdr:cNvPr>
        <xdr:cNvPicPr>
          <a:picLocks noChangeAspect="1"/>
        </xdr:cNvPicPr>
      </xdr:nvPicPr>
      <xdr:blipFill>
        <a:blip xmlns:r="http://schemas.openxmlformats.org/officeDocument/2006/relationships" r:embed="rId7"/>
        <a:srcRect/>
        <a:stretch/>
      </xdr:blipFill>
      <xdr:spPr>
        <a:xfrm>
          <a:off x="5995524" y="21094"/>
          <a:ext cx="900000" cy="857812"/>
        </a:xfrm>
        <a:prstGeom prst="rect">
          <a:avLst/>
        </a:prstGeom>
      </xdr:spPr>
    </xdr:pic>
    <xdr:clientData/>
  </xdr:twoCellAnchor>
  <xdr:twoCellAnchor editAs="absolute">
    <xdr:from>
      <xdr:col>5</xdr:col>
      <xdr:colOff>892105</xdr:colOff>
      <xdr:row>0</xdr:row>
      <xdr:rowOff>0</xdr:rowOff>
    </xdr:from>
    <xdr:to>
      <xdr:col>6</xdr:col>
      <xdr:colOff>403360</xdr:colOff>
      <xdr:row>0</xdr:row>
      <xdr:rowOff>896190</xdr:rowOff>
    </xdr:to>
    <xdr:pic>
      <xdr:nvPicPr>
        <xdr:cNvPr id="5" name="Imagen 4">
          <a:hlinkClick xmlns:r="http://schemas.openxmlformats.org/officeDocument/2006/relationships" r:id="rId8"/>
          <a:extLst>
            <a:ext uri="{FF2B5EF4-FFF2-40B4-BE49-F238E27FC236}">
              <a16:creationId xmlns:a16="http://schemas.microsoft.com/office/drawing/2014/main" id="{4B73CFA6-B7DA-40D9-90D6-8C588FEC4F07}"/>
            </a:ext>
          </a:extLst>
        </xdr:cNvPr>
        <xdr:cNvPicPr>
          <a:picLocks noChangeAspect="1"/>
        </xdr:cNvPicPr>
      </xdr:nvPicPr>
      <xdr:blipFill>
        <a:blip xmlns:r="http://schemas.openxmlformats.org/officeDocument/2006/relationships" r:embed="rId9"/>
        <a:srcRect/>
        <a:stretch/>
      </xdr:blipFill>
      <xdr:spPr>
        <a:xfrm>
          <a:off x="8620690" y="0"/>
          <a:ext cx="900000" cy="900000"/>
        </a:xfrm>
        <a:prstGeom prst="rect">
          <a:avLst/>
        </a:prstGeom>
      </xdr:spPr>
    </xdr:pic>
    <xdr:clientData/>
  </xdr:twoCellAnchor>
  <xdr:twoCellAnchor editAs="absolute">
    <xdr:from>
      <xdr:col>6</xdr:col>
      <xdr:colOff>1239258</xdr:colOff>
      <xdr:row>0</xdr:row>
      <xdr:rowOff>19050</xdr:rowOff>
    </xdr:from>
    <xdr:to>
      <xdr:col>7</xdr:col>
      <xdr:colOff>172608</xdr:colOff>
      <xdr:row>0</xdr:row>
      <xdr:rowOff>898095</xdr:rowOff>
    </xdr:to>
    <xdr:pic>
      <xdr:nvPicPr>
        <xdr:cNvPr id="6" name="Imagen 5">
          <a:hlinkClick xmlns:r="http://schemas.openxmlformats.org/officeDocument/2006/relationships" r:id="rId10"/>
          <a:extLst>
            <a:ext uri="{FF2B5EF4-FFF2-40B4-BE49-F238E27FC236}">
              <a16:creationId xmlns:a16="http://schemas.microsoft.com/office/drawing/2014/main" id="{0A0B6ADF-56A7-4CBF-B0EA-C0775375BC54}"/>
            </a:ext>
          </a:extLst>
        </xdr:cNvPr>
        <xdr:cNvPicPr>
          <a:picLocks noChangeAspect="1"/>
        </xdr:cNvPicPr>
      </xdr:nvPicPr>
      <xdr:blipFill rotWithShape="1">
        <a:blip xmlns:r="http://schemas.openxmlformats.org/officeDocument/2006/relationships" r:embed="rId11"/>
        <a:srcRect l="31194" r="32807"/>
        <a:stretch/>
      </xdr:blipFill>
      <xdr:spPr>
        <a:xfrm>
          <a:off x="10313894" y="9525"/>
          <a:ext cx="324000" cy="900000"/>
        </a:xfrm>
        <a:prstGeom prst="rect">
          <a:avLst/>
        </a:prstGeom>
      </xdr:spPr>
    </xdr:pic>
    <xdr:clientData/>
  </xdr:twoCellAnchor>
  <xdr:twoCellAnchor editAs="absolute">
    <xdr:from>
      <xdr:col>0</xdr:col>
      <xdr:colOff>1234440</xdr:colOff>
      <xdr:row>0</xdr:row>
      <xdr:rowOff>0</xdr:rowOff>
    </xdr:from>
    <xdr:to>
      <xdr:col>2</xdr:col>
      <xdr:colOff>1067148</xdr:colOff>
      <xdr:row>1</xdr:row>
      <xdr:rowOff>0</xdr:rowOff>
    </xdr:to>
    <xdr:pic>
      <xdr:nvPicPr>
        <xdr:cNvPr id="8" name="Imagen 7">
          <a:hlinkClick xmlns:r="http://schemas.openxmlformats.org/officeDocument/2006/relationships" r:id="rId12"/>
          <a:extLst>
            <a:ext uri="{FF2B5EF4-FFF2-40B4-BE49-F238E27FC236}">
              <a16:creationId xmlns:a16="http://schemas.microsoft.com/office/drawing/2014/main" id="{DF2077D5-10B6-4F51-A1E7-F45E7DFDC227}"/>
            </a:ext>
          </a:extLst>
        </xdr:cNvPr>
        <xdr:cNvPicPr>
          <a:picLocks noChangeAspect="1"/>
        </xdr:cNvPicPr>
      </xdr:nvPicPr>
      <xdr:blipFill rotWithShape="1">
        <a:blip xmlns:r="http://schemas.openxmlformats.org/officeDocument/2006/relationships" r:embed="rId13"/>
        <a:srcRect t="32168" b="19445"/>
        <a:stretch/>
      </xdr:blipFill>
      <xdr:spPr>
        <a:xfrm>
          <a:off x="1238250" y="0"/>
          <a:ext cx="1972023" cy="952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703185</xdr:colOff>
      <xdr:row>3</xdr:row>
      <xdr:rowOff>135307</xdr:rowOff>
    </xdr:to>
    <xdr:pic>
      <xdr:nvPicPr>
        <xdr:cNvPr id="9" name="Gráfico 8" descr="Banco contorno">
          <a:extLst>
            <a:ext uri="{FF2B5EF4-FFF2-40B4-BE49-F238E27FC236}">
              <a16:creationId xmlns:a16="http://schemas.microsoft.com/office/drawing/2014/main" id="{CB282F7F-8FB2-1049-BE3C-430A0BD18BC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587500" y="1206500"/>
          <a:ext cx="693660" cy="650927"/>
        </a:xfrm>
        <a:prstGeom prst="rect">
          <a:avLst/>
        </a:prstGeom>
      </xdr:spPr>
    </xdr:pic>
    <xdr:clientData/>
  </xdr:twoCellAnchor>
  <xdr:twoCellAnchor editAs="absolute">
    <xdr:from>
      <xdr:col>2</xdr:col>
      <xdr:colOff>2038340</xdr:colOff>
      <xdr:row>0</xdr:row>
      <xdr:rowOff>21834</xdr:rowOff>
    </xdr:from>
    <xdr:to>
      <xdr:col>2</xdr:col>
      <xdr:colOff>2933690</xdr:colOff>
      <xdr:row>0</xdr:row>
      <xdr:rowOff>856370</xdr:rowOff>
    </xdr:to>
    <xdr:pic>
      <xdr:nvPicPr>
        <xdr:cNvPr id="2" name="Imagen 1">
          <a:hlinkClick xmlns:r="http://schemas.openxmlformats.org/officeDocument/2006/relationships" r:id="rId3"/>
          <a:extLst>
            <a:ext uri="{FF2B5EF4-FFF2-40B4-BE49-F238E27FC236}">
              <a16:creationId xmlns:a16="http://schemas.microsoft.com/office/drawing/2014/main" id="{EDF07D38-4815-47CE-85B4-5278C3AE18BD}"/>
            </a:ext>
          </a:extLst>
        </xdr:cNvPr>
        <xdr:cNvPicPr preferRelativeResize="0">
          <a:picLocks/>
        </xdr:cNvPicPr>
      </xdr:nvPicPr>
      <xdr:blipFill>
        <a:blip xmlns:r="http://schemas.openxmlformats.org/officeDocument/2006/relationships" r:embed="rId4"/>
        <a:srcRect/>
        <a:stretch/>
      </xdr:blipFill>
      <xdr:spPr>
        <a:xfrm>
          <a:off x="4178664" y="27549"/>
          <a:ext cx="895350" cy="840251"/>
        </a:xfrm>
        <a:prstGeom prst="rect">
          <a:avLst/>
        </a:prstGeom>
      </xdr:spPr>
    </xdr:pic>
    <xdr:clientData/>
  </xdr:twoCellAnchor>
  <xdr:twoCellAnchor editAs="absolute">
    <xdr:from>
      <xdr:col>2</xdr:col>
      <xdr:colOff>2953710</xdr:colOff>
      <xdr:row>0</xdr:row>
      <xdr:rowOff>21977</xdr:rowOff>
    </xdr:from>
    <xdr:to>
      <xdr:col>3</xdr:col>
      <xdr:colOff>170336</xdr:colOff>
      <xdr:row>0</xdr:row>
      <xdr:rowOff>857067</xdr:rowOff>
    </xdr:to>
    <xdr:pic>
      <xdr:nvPicPr>
        <xdr:cNvPr id="3" name="Imagen 2">
          <a:hlinkClick xmlns:r="http://schemas.openxmlformats.org/officeDocument/2006/relationships" r:id="rId5"/>
          <a:extLst>
            <a:ext uri="{FF2B5EF4-FFF2-40B4-BE49-F238E27FC236}">
              <a16:creationId xmlns:a16="http://schemas.microsoft.com/office/drawing/2014/main" id="{8BE694EE-B855-4BF7-86AD-DA5802B6C415}"/>
            </a:ext>
          </a:extLst>
        </xdr:cNvPr>
        <xdr:cNvPicPr>
          <a:picLocks noChangeAspect="1"/>
        </xdr:cNvPicPr>
      </xdr:nvPicPr>
      <xdr:blipFill>
        <a:blip xmlns:r="http://schemas.openxmlformats.org/officeDocument/2006/relationships" r:embed="rId6"/>
        <a:srcRect/>
        <a:stretch/>
      </xdr:blipFill>
      <xdr:spPr>
        <a:xfrm>
          <a:off x="5086414" y="27692"/>
          <a:ext cx="899999" cy="844615"/>
        </a:xfrm>
        <a:prstGeom prst="rect">
          <a:avLst/>
        </a:prstGeom>
      </xdr:spPr>
    </xdr:pic>
    <xdr:clientData/>
  </xdr:twoCellAnchor>
  <xdr:twoCellAnchor editAs="absolute">
    <xdr:from>
      <xdr:col>3</xdr:col>
      <xdr:colOff>190877</xdr:colOff>
      <xdr:row>0</xdr:row>
      <xdr:rowOff>21094</xdr:rowOff>
    </xdr:from>
    <xdr:to>
      <xdr:col>3</xdr:col>
      <xdr:colOff>1083257</xdr:colOff>
      <xdr:row>0</xdr:row>
      <xdr:rowOff>878906</xdr:rowOff>
    </xdr:to>
    <xdr:pic>
      <xdr:nvPicPr>
        <xdr:cNvPr id="4" name="Imagen 3">
          <a:hlinkClick xmlns:r="http://schemas.openxmlformats.org/officeDocument/2006/relationships" r:id="rId7"/>
          <a:extLst>
            <a:ext uri="{FF2B5EF4-FFF2-40B4-BE49-F238E27FC236}">
              <a16:creationId xmlns:a16="http://schemas.microsoft.com/office/drawing/2014/main" id="{C44CC625-B2CE-4CAE-88A1-633ED1B7DBA4}"/>
            </a:ext>
          </a:extLst>
        </xdr:cNvPr>
        <xdr:cNvPicPr>
          <a:picLocks noChangeAspect="1"/>
        </xdr:cNvPicPr>
      </xdr:nvPicPr>
      <xdr:blipFill>
        <a:blip xmlns:r="http://schemas.openxmlformats.org/officeDocument/2006/relationships" r:embed="rId8"/>
        <a:srcRect/>
        <a:stretch/>
      </xdr:blipFill>
      <xdr:spPr>
        <a:xfrm>
          <a:off x="5995524" y="21094"/>
          <a:ext cx="900000" cy="857812"/>
        </a:xfrm>
        <a:prstGeom prst="rect">
          <a:avLst/>
        </a:prstGeom>
      </xdr:spPr>
    </xdr:pic>
    <xdr:clientData/>
  </xdr:twoCellAnchor>
  <xdr:twoCellAnchor editAs="absolute">
    <xdr:from>
      <xdr:col>5</xdr:col>
      <xdr:colOff>224963</xdr:colOff>
      <xdr:row>0</xdr:row>
      <xdr:rowOff>0</xdr:rowOff>
    </xdr:from>
    <xdr:to>
      <xdr:col>5</xdr:col>
      <xdr:colOff>1124963</xdr:colOff>
      <xdr:row>0</xdr:row>
      <xdr:rowOff>892380</xdr:rowOff>
    </xdr:to>
    <xdr:pic>
      <xdr:nvPicPr>
        <xdr:cNvPr id="5" name="Imagen 4">
          <a:hlinkClick xmlns:r="http://schemas.openxmlformats.org/officeDocument/2006/relationships" r:id="rId9"/>
          <a:extLst>
            <a:ext uri="{FF2B5EF4-FFF2-40B4-BE49-F238E27FC236}">
              <a16:creationId xmlns:a16="http://schemas.microsoft.com/office/drawing/2014/main" id="{F3393AD5-2827-4FF8-9296-CD8F39EFDA79}"/>
            </a:ext>
          </a:extLst>
        </xdr:cNvPr>
        <xdr:cNvPicPr>
          <a:picLocks noChangeAspect="1"/>
        </xdr:cNvPicPr>
      </xdr:nvPicPr>
      <xdr:blipFill>
        <a:blip xmlns:r="http://schemas.openxmlformats.org/officeDocument/2006/relationships" r:embed="rId10"/>
        <a:srcRect/>
        <a:stretch/>
      </xdr:blipFill>
      <xdr:spPr>
        <a:xfrm>
          <a:off x="8606963" y="0"/>
          <a:ext cx="900000" cy="900000"/>
        </a:xfrm>
        <a:prstGeom prst="rect">
          <a:avLst/>
        </a:prstGeom>
      </xdr:spPr>
    </xdr:pic>
    <xdr:clientData/>
  </xdr:twoCellAnchor>
  <xdr:twoCellAnchor editAs="absolute">
    <xdr:from>
      <xdr:col>6</xdr:col>
      <xdr:colOff>627978</xdr:colOff>
      <xdr:row>0</xdr:row>
      <xdr:rowOff>15240</xdr:rowOff>
    </xdr:from>
    <xdr:to>
      <xdr:col>6</xdr:col>
      <xdr:colOff>974838</xdr:colOff>
      <xdr:row>0</xdr:row>
      <xdr:rowOff>894285</xdr:rowOff>
    </xdr:to>
    <xdr:pic>
      <xdr:nvPicPr>
        <xdr:cNvPr id="6" name="Imagen 5">
          <a:hlinkClick xmlns:r="http://schemas.openxmlformats.org/officeDocument/2006/relationships" r:id="rId11"/>
          <a:extLst>
            <a:ext uri="{FF2B5EF4-FFF2-40B4-BE49-F238E27FC236}">
              <a16:creationId xmlns:a16="http://schemas.microsoft.com/office/drawing/2014/main" id="{AEB48AFC-AB28-4065-92DB-C4FC75B19D78}"/>
            </a:ext>
          </a:extLst>
        </xdr:cNvPr>
        <xdr:cNvPicPr>
          <a:picLocks noChangeAspect="1"/>
        </xdr:cNvPicPr>
      </xdr:nvPicPr>
      <xdr:blipFill rotWithShape="1">
        <a:blip xmlns:r="http://schemas.openxmlformats.org/officeDocument/2006/relationships" r:embed="rId12"/>
        <a:srcRect l="31194" r="32807"/>
        <a:stretch/>
      </xdr:blipFill>
      <xdr:spPr>
        <a:xfrm>
          <a:off x="10313894" y="9525"/>
          <a:ext cx="324000" cy="900000"/>
        </a:xfrm>
        <a:prstGeom prst="rect">
          <a:avLst/>
        </a:prstGeom>
      </xdr:spPr>
    </xdr:pic>
    <xdr:clientData/>
  </xdr:twoCellAnchor>
  <xdr:twoCellAnchor editAs="absolute">
    <xdr:from>
      <xdr:col>0</xdr:col>
      <xdr:colOff>1238250</xdr:colOff>
      <xdr:row>0</xdr:row>
      <xdr:rowOff>0</xdr:rowOff>
    </xdr:from>
    <xdr:to>
      <xdr:col>2</xdr:col>
      <xdr:colOff>1067148</xdr:colOff>
      <xdr:row>1</xdr:row>
      <xdr:rowOff>0</xdr:rowOff>
    </xdr:to>
    <xdr:pic>
      <xdr:nvPicPr>
        <xdr:cNvPr id="8" name="Imagen 7">
          <a:hlinkClick xmlns:r="http://schemas.openxmlformats.org/officeDocument/2006/relationships" r:id="rId13"/>
          <a:extLst>
            <a:ext uri="{FF2B5EF4-FFF2-40B4-BE49-F238E27FC236}">
              <a16:creationId xmlns:a16="http://schemas.microsoft.com/office/drawing/2014/main" id="{DB6F58B8-0F7E-47BB-B68E-D98FA254E812}"/>
            </a:ext>
          </a:extLst>
        </xdr:cNvPr>
        <xdr:cNvPicPr>
          <a:picLocks noChangeAspect="1"/>
        </xdr:cNvPicPr>
      </xdr:nvPicPr>
      <xdr:blipFill rotWithShape="1">
        <a:blip xmlns:r="http://schemas.openxmlformats.org/officeDocument/2006/relationships" r:embed="rId14"/>
        <a:srcRect t="32168" b="19445"/>
        <a:stretch/>
      </xdr:blipFill>
      <xdr:spPr>
        <a:xfrm>
          <a:off x="1238250" y="0"/>
          <a:ext cx="1972023" cy="952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1371375</xdr:colOff>
      <xdr:row>1</xdr:row>
      <xdr:rowOff>76200</xdr:rowOff>
    </xdr:from>
    <xdr:to>
      <xdr:col>1</xdr:col>
      <xdr:colOff>5813784</xdr:colOff>
      <xdr:row>26</xdr:row>
      <xdr:rowOff>41370</xdr:rowOff>
    </xdr:to>
    <xdr:pic>
      <xdr:nvPicPr>
        <xdr:cNvPr id="19" name="Imagen 18">
          <a:extLst>
            <a:ext uri="{FF2B5EF4-FFF2-40B4-BE49-F238E27FC236}">
              <a16:creationId xmlns:a16="http://schemas.microsoft.com/office/drawing/2014/main" id="{BA13C7E9-8411-984B-AB9A-9BB0966D9358}"/>
            </a:ext>
          </a:extLst>
        </xdr:cNvPr>
        <xdr:cNvPicPr>
          <a:picLocks noChangeAspect="1"/>
        </xdr:cNvPicPr>
      </xdr:nvPicPr>
      <xdr:blipFill rotWithShape="1">
        <a:blip xmlns:r="http://schemas.openxmlformats.org/officeDocument/2006/relationships" r:embed="rId1"/>
        <a:srcRect l="2198" r="2556"/>
        <a:stretch/>
      </xdr:blipFill>
      <xdr:spPr>
        <a:xfrm>
          <a:off x="1371375" y="1028700"/>
          <a:ext cx="5819724" cy="4320000"/>
        </a:xfrm>
        <a:prstGeom prst="rect">
          <a:avLst/>
        </a:prstGeom>
      </xdr:spPr>
    </xdr:pic>
    <xdr:clientData/>
  </xdr:twoCellAnchor>
  <xdr:twoCellAnchor editAs="absolute">
    <xdr:from>
      <xdr:col>1</xdr:col>
      <xdr:colOff>2799220</xdr:colOff>
      <xdr:row>0</xdr:row>
      <xdr:rowOff>18024</xdr:rowOff>
    </xdr:from>
    <xdr:to>
      <xdr:col>1</xdr:col>
      <xdr:colOff>3711715</xdr:colOff>
      <xdr:row>0</xdr:row>
      <xdr:rowOff>860180</xdr:rowOff>
    </xdr:to>
    <xdr:pic>
      <xdr:nvPicPr>
        <xdr:cNvPr id="2" name="Imagen 1">
          <a:hlinkClick xmlns:r="http://schemas.openxmlformats.org/officeDocument/2006/relationships" r:id="rId2"/>
          <a:extLst>
            <a:ext uri="{FF2B5EF4-FFF2-40B4-BE49-F238E27FC236}">
              <a16:creationId xmlns:a16="http://schemas.microsoft.com/office/drawing/2014/main" id="{3D6D0DDF-23F5-4A59-BB7C-FF972CA7518B}"/>
            </a:ext>
          </a:extLst>
        </xdr:cNvPr>
        <xdr:cNvPicPr preferRelativeResize="0">
          <a:picLocks/>
        </xdr:cNvPicPr>
      </xdr:nvPicPr>
      <xdr:blipFill>
        <a:blip xmlns:r="http://schemas.openxmlformats.org/officeDocument/2006/relationships" r:embed="rId3"/>
        <a:srcRect/>
        <a:stretch/>
      </xdr:blipFill>
      <xdr:spPr>
        <a:xfrm>
          <a:off x="4189870" y="27549"/>
          <a:ext cx="895350" cy="840251"/>
        </a:xfrm>
        <a:prstGeom prst="rect">
          <a:avLst/>
        </a:prstGeom>
      </xdr:spPr>
    </xdr:pic>
    <xdr:clientData/>
  </xdr:twoCellAnchor>
  <xdr:twoCellAnchor editAs="absolute">
    <xdr:from>
      <xdr:col>1</xdr:col>
      <xdr:colOff>3712685</xdr:colOff>
      <xdr:row>0</xdr:row>
      <xdr:rowOff>18167</xdr:rowOff>
    </xdr:from>
    <xdr:to>
      <xdr:col>1</xdr:col>
      <xdr:colOff>4622209</xdr:colOff>
      <xdr:row>0</xdr:row>
      <xdr:rowOff>866592</xdr:rowOff>
    </xdr:to>
    <xdr:pic>
      <xdr:nvPicPr>
        <xdr:cNvPr id="3" name="Imagen 2">
          <a:hlinkClick xmlns:r="http://schemas.openxmlformats.org/officeDocument/2006/relationships" r:id="rId4"/>
          <a:extLst>
            <a:ext uri="{FF2B5EF4-FFF2-40B4-BE49-F238E27FC236}">
              <a16:creationId xmlns:a16="http://schemas.microsoft.com/office/drawing/2014/main" id="{A07C97A3-D7EF-461B-83DC-5F995206E700}"/>
            </a:ext>
          </a:extLst>
        </xdr:cNvPr>
        <xdr:cNvPicPr>
          <a:picLocks noChangeAspect="1"/>
        </xdr:cNvPicPr>
      </xdr:nvPicPr>
      <xdr:blipFill>
        <a:blip xmlns:r="http://schemas.openxmlformats.org/officeDocument/2006/relationships" r:embed="rId5"/>
        <a:srcRect/>
        <a:stretch/>
      </xdr:blipFill>
      <xdr:spPr>
        <a:xfrm>
          <a:off x="5097620" y="27692"/>
          <a:ext cx="899999" cy="844615"/>
        </a:xfrm>
        <a:prstGeom prst="rect">
          <a:avLst/>
        </a:prstGeom>
      </xdr:spPr>
    </xdr:pic>
    <xdr:clientData/>
  </xdr:twoCellAnchor>
  <xdr:twoCellAnchor editAs="absolute">
    <xdr:from>
      <xdr:col>1</xdr:col>
      <xdr:colOff>4629415</xdr:colOff>
      <xdr:row>0</xdr:row>
      <xdr:rowOff>17284</xdr:rowOff>
    </xdr:from>
    <xdr:to>
      <xdr:col>1</xdr:col>
      <xdr:colOff>5525604</xdr:colOff>
      <xdr:row>0</xdr:row>
      <xdr:rowOff>878906</xdr:rowOff>
    </xdr:to>
    <xdr:pic>
      <xdr:nvPicPr>
        <xdr:cNvPr id="4" name="Imagen 3">
          <a:hlinkClick xmlns:r="http://schemas.openxmlformats.org/officeDocument/2006/relationships" r:id="rId6"/>
          <a:extLst>
            <a:ext uri="{FF2B5EF4-FFF2-40B4-BE49-F238E27FC236}">
              <a16:creationId xmlns:a16="http://schemas.microsoft.com/office/drawing/2014/main" id="{64A80F85-8EDE-482A-8700-5597F2C07D02}"/>
            </a:ext>
          </a:extLst>
        </xdr:cNvPr>
        <xdr:cNvPicPr>
          <a:picLocks noChangeAspect="1"/>
        </xdr:cNvPicPr>
      </xdr:nvPicPr>
      <xdr:blipFill>
        <a:blip xmlns:r="http://schemas.openxmlformats.org/officeDocument/2006/relationships" r:embed="rId7"/>
        <a:srcRect/>
        <a:stretch/>
      </xdr:blipFill>
      <xdr:spPr>
        <a:xfrm>
          <a:off x="6006730" y="21094"/>
          <a:ext cx="899999" cy="857812"/>
        </a:xfrm>
        <a:prstGeom prst="rect">
          <a:avLst/>
        </a:prstGeom>
      </xdr:spPr>
    </xdr:pic>
    <xdr:clientData/>
  </xdr:twoCellAnchor>
  <xdr:twoCellAnchor editAs="absolute">
    <xdr:from>
      <xdr:col>3</xdr:col>
      <xdr:colOff>1240104</xdr:colOff>
      <xdr:row>0</xdr:row>
      <xdr:rowOff>0</xdr:rowOff>
    </xdr:from>
    <xdr:to>
      <xdr:col>3</xdr:col>
      <xdr:colOff>2136294</xdr:colOff>
      <xdr:row>0</xdr:row>
      <xdr:rowOff>896190</xdr:rowOff>
    </xdr:to>
    <xdr:pic>
      <xdr:nvPicPr>
        <xdr:cNvPr id="5" name="Imagen 4">
          <a:hlinkClick xmlns:r="http://schemas.openxmlformats.org/officeDocument/2006/relationships" r:id="rId8"/>
          <a:extLst>
            <a:ext uri="{FF2B5EF4-FFF2-40B4-BE49-F238E27FC236}">
              <a16:creationId xmlns:a16="http://schemas.microsoft.com/office/drawing/2014/main" id="{5EBFA360-E3AA-4E7C-844F-8E058B3BF534}"/>
            </a:ext>
          </a:extLst>
        </xdr:cNvPr>
        <xdr:cNvPicPr>
          <a:picLocks noChangeAspect="1"/>
        </xdr:cNvPicPr>
      </xdr:nvPicPr>
      <xdr:blipFill>
        <a:blip xmlns:r="http://schemas.openxmlformats.org/officeDocument/2006/relationships" r:embed="rId9"/>
        <a:srcRect/>
        <a:stretch/>
      </xdr:blipFill>
      <xdr:spPr>
        <a:xfrm>
          <a:off x="8618169" y="0"/>
          <a:ext cx="900000" cy="900000"/>
        </a:xfrm>
        <a:prstGeom prst="rect">
          <a:avLst/>
        </a:prstGeom>
      </xdr:spPr>
    </xdr:pic>
    <xdr:clientData/>
  </xdr:twoCellAnchor>
  <xdr:twoCellAnchor editAs="absolute">
    <xdr:from>
      <xdr:col>4</xdr:col>
      <xdr:colOff>53340</xdr:colOff>
      <xdr:row>0</xdr:row>
      <xdr:rowOff>19050</xdr:rowOff>
    </xdr:from>
    <xdr:to>
      <xdr:col>5</xdr:col>
      <xdr:colOff>15390</xdr:colOff>
      <xdr:row>0</xdr:row>
      <xdr:rowOff>903810</xdr:rowOff>
    </xdr:to>
    <xdr:pic>
      <xdr:nvPicPr>
        <xdr:cNvPr id="6" name="Imagen 5">
          <a:hlinkClick xmlns:r="http://schemas.openxmlformats.org/officeDocument/2006/relationships" r:id="rId10"/>
          <a:extLst>
            <a:ext uri="{FF2B5EF4-FFF2-40B4-BE49-F238E27FC236}">
              <a16:creationId xmlns:a16="http://schemas.microsoft.com/office/drawing/2014/main" id="{217FFB43-6390-4020-82B5-CAC9C1A593CD}"/>
            </a:ext>
          </a:extLst>
        </xdr:cNvPr>
        <xdr:cNvPicPr>
          <a:picLocks noChangeAspect="1"/>
        </xdr:cNvPicPr>
      </xdr:nvPicPr>
      <xdr:blipFill rotWithShape="1">
        <a:blip xmlns:r="http://schemas.openxmlformats.org/officeDocument/2006/relationships" r:embed="rId11"/>
        <a:srcRect l="31194" r="32807"/>
        <a:stretch/>
      </xdr:blipFill>
      <xdr:spPr>
        <a:xfrm>
          <a:off x="10325100" y="9525"/>
          <a:ext cx="324000" cy="900000"/>
        </a:xfrm>
        <a:prstGeom prst="rect">
          <a:avLst/>
        </a:prstGeom>
      </xdr:spPr>
    </xdr:pic>
    <xdr:clientData/>
  </xdr:twoCellAnchor>
  <xdr:twoCellAnchor editAs="absolute">
    <xdr:from>
      <xdr:col>0</xdr:col>
      <xdr:colOff>1234440</xdr:colOff>
      <xdr:row>0</xdr:row>
      <xdr:rowOff>0</xdr:rowOff>
    </xdr:from>
    <xdr:to>
      <xdr:col>1</xdr:col>
      <xdr:colOff>1829148</xdr:colOff>
      <xdr:row>1</xdr:row>
      <xdr:rowOff>0</xdr:rowOff>
    </xdr:to>
    <xdr:pic>
      <xdr:nvPicPr>
        <xdr:cNvPr id="8" name="Imagen 7">
          <a:hlinkClick xmlns:r="http://schemas.openxmlformats.org/officeDocument/2006/relationships" r:id="rId12"/>
          <a:extLst>
            <a:ext uri="{FF2B5EF4-FFF2-40B4-BE49-F238E27FC236}">
              <a16:creationId xmlns:a16="http://schemas.microsoft.com/office/drawing/2014/main" id="{167E0099-CC32-4329-8F41-BC02760B45C5}"/>
            </a:ext>
          </a:extLst>
        </xdr:cNvPr>
        <xdr:cNvPicPr>
          <a:picLocks noChangeAspect="1"/>
        </xdr:cNvPicPr>
      </xdr:nvPicPr>
      <xdr:blipFill rotWithShape="1">
        <a:blip xmlns:r="http://schemas.openxmlformats.org/officeDocument/2006/relationships" r:embed="rId13"/>
        <a:srcRect t="32168" b="19445"/>
        <a:stretch/>
      </xdr:blipFill>
      <xdr:spPr>
        <a:xfrm>
          <a:off x="1238250" y="0"/>
          <a:ext cx="1972023" cy="952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7</xdr:col>
      <xdr:colOff>38103</xdr:colOff>
      <xdr:row>5</xdr:row>
      <xdr:rowOff>158751</xdr:rowOff>
    </xdr:from>
    <xdr:to>
      <xdr:col>14</xdr:col>
      <xdr:colOff>152400</xdr:colOff>
      <xdr:row>21</xdr:row>
      <xdr:rowOff>73025</xdr:rowOff>
    </xdr:to>
    <xdr:graphicFrame macro="">
      <xdr:nvGraphicFramePr>
        <xdr:cNvPr id="14" name="Gráfico 1">
          <a:extLst>
            <a:ext uri="{FF2B5EF4-FFF2-40B4-BE49-F238E27FC236}">
              <a16:creationId xmlns:a16="http://schemas.microsoft.com/office/drawing/2014/main" id="{BA09DB0A-71B5-B243-A354-253058A0D924}"/>
            </a:ext>
            <a:ext uri="{147F2762-F138-4A5C-976F-8EAC2B608ADB}">
              <a16:predDERef xmlns:a16="http://schemas.microsoft.com/office/drawing/2014/main" pred="{420F37FF-D3EA-4FB5-BC68-0057333408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31114</xdr:colOff>
      <xdr:row>6</xdr:row>
      <xdr:rowOff>156056</xdr:rowOff>
    </xdr:from>
    <xdr:to>
      <xdr:col>6</xdr:col>
      <xdr:colOff>624838</xdr:colOff>
      <xdr:row>20</xdr:row>
      <xdr:rowOff>5580</xdr:rowOff>
    </xdr:to>
    <xdr:grpSp>
      <xdr:nvGrpSpPr>
        <xdr:cNvPr id="15" name="Group 71">
          <a:hlinkClick xmlns:r="http://schemas.openxmlformats.org/officeDocument/2006/relationships" r:id="rId2"/>
          <a:extLst>
            <a:ext uri="{FF2B5EF4-FFF2-40B4-BE49-F238E27FC236}">
              <a16:creationId xmlns:a16="http://schemas.microsoft.com/office/drawing/2014/main" id="{7ECB21B5-EB2F-014C-BEB8-CEA65752D94A}"/>
            </a:ext>
          </a:extLst>
        </xdr:cNvPr>
        <xdr:cNvGrpSpPr/>
      </xdr:nvGrpSpPr>
      <xdr:grpSpPr>
        <a:xfrm>
          <a:off x="1448434" y="2308706"/>
          <a:ext cx="4266564" cy="2251729"/>
          <a:chOff x="3059214" y="4460437"/>
          <a:chExt cx="2904057" cy="1560192"/>
        </a:xfrm>
      </xdr:grpSpPr>
      <xdr:grpSp>
        <xdr:nvGrpSpPr>
          <xdr:cNvPr id="16" name="Group 47">
            <a:extLst>
              <a:ext uri="{FF2B5EF4-FFF2-40B4-BE49-F238E27FC236}">
                <a16:creationId xmlns:a16="http://schemas.microsoft.com/office/drawing/2014/main" id="{B9CA872E-FA33-A54D-A477-4DB2DD06D359}"/>
              </a:ext>
            </a:extLst>
          </xdr:cNvPr>
          <xdr:cNvGrpSpPr/>
        </xdr:nvGrpSpPr>
        <xdr:grpSpPr>
          <a:xfrm>
            <a:off x="3515591" y="4703041"/>
            <a:ext cx="2447680" cy="1317588"/>
            <a:chOff x="1845435" y="3578531"/>
            <a:chExt cx="4967238" cy="2179527"/>
          </a:xfrm>
        </xdr:grpSpPr>
        <xdr:sp macro="" textlink="">
          <xdr:nvSpPr>
            <xdr:cNvPr id="19" name="Rectangle: Rounded Corners 48">
              <a:extLst>
                <a:ext uri="{FF2B5EF4-FFF2-40B4-BE49-F238E27FC236}">
                  <a16:creationId xmlns:a16="http://schemas.microsoft.com/office/drawing/2014/main" id="{CE12712F-0255-6747-A077-EDEDC8728172}"/>
                </a:ext>
              </a:extLst>
            </xdr:cNvPr>
            <xdr:cNvSpPr/>
          </xdr:nvSpPr>
          <xdr:spPr>
            <a:xfrm>
              <a:off x="1845435" y="3578531"/>
              <a:ext cx="4881144" cy="2179527"/>
            </a:xfrm>
            <a:prstGeom prst="roundRect">
              <a:avLst/>
            </a:prstGeom>
            <a:solidFill>
              <a:srgbClr val="046A38"/>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20" name="TextBox 90">
              <a:extLst>
                <a:ext uri="{FF2B5EF4-FFF2-40B4-BE49-F238E27FC236}">
                  <a16:creationId xmlns:a16="http://schemas.microsoft.com/office/drawing/2014/main" id="{FAA101C5-3A15-0549-99B9-DC6B7E957364}"/>
                </a:ext>
              </a:extLst>
            </xdr:cNvPr>
            <xdr:cNvSpPr txBox="1"/>
          </xdr:nvSpPr>
          <xdr:spPr>
            <a:xfrm>
              <a:off x="2119754" y="3765662"/>
              <a:ext cx="2219935" cy="626232"/>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CDP</a:t>
              </a:r>
            </a:p>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Climate Change</a:t>
              </a:r>
            </a:p>
          </xdr:txBody>
        </xdr:sp>
        <xdr:sp macro="" textlink="">
          <xdr:nvSpPr>
            <xdr:cNvPr id="21" name="TextBox 91">
              <a:extLst>
                <a:ext uri="{FF2B5EF4-FFF2-40B4-BE49-F238E27FC236}">
                  <a16:creationId xmlns:a16="http://schemas.microsoft.com/office/drawing/2014/main" id="{A53AD5DC-D3E7-D94A-BC89-1F0B55181850}"/>
                </a:ext>
              </a:extLst>
            </xdr:cNvPr>
            <xdr:cNvSpPr txBox="1"/>
          </xdr:nvSpPr>
          <xdr:spPr>
            <a:xfrm>
              <a:off x="5513434" y="3699595"/>
              <a:ext cx="1299239" cy="745420"/>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D-</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22" name="TextBox 92">
              <a:extLst>
                <a:ext uri="{FF2B5EF4-FFF2-40B4-BE49-F238E27FC236}">
                  <a16:creationId xmlns:a16="http://schemas.microsoft.com/office/drawing/2014/main" id="{A5A1CD78-8173-2D41-9D16-A8EE84EE73E7}"/>
                </a:ext>
              </a:extLst>
            </xdr:cNvPr>
            <xdr:cNvSpPr txBox="1"/>
          </xdr:nvSpPr>
          <xdr:spPr>
            <a:xfrm>
              <a:off x="1948133" y="4571865"/>
              <a:ext cx="4718197" cy="102625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Cellnex remains in the A List for the  fourth consecutive year, maintaining its leadership position with an score of A that is even higher than the sector average (B)</a:t>
              </a:r>
            </a:p>
          </xdr:txBody>
        </xdr:sp>
      </xdr:grpSp>
      <xdr:sp macro="" textlink="">
        <xdr:nvSpPr>
          <xdr:cNvPr id="17" name="Rectangle: Rounded Corners 73">
            <a:extLst>
              <a:ext uri="{FF2B5EF4-FFF2-40B4-BE49-F238E27FC236}">
                <a16:creationId xmlns:a16="http://schemas.microsoft.com/office/drawing/2014/main" id="{A87DFE91-5882-DE42-B6B8-59FCB2B3260B}"/>
              </a:ext>
            </a:extLst>
          </xdr:cNvPr>
          <xdr:cNvSpPr>
            <a:spLocks noChangeAspect="1"/>
          </xdr:cNvSpPr>
        </xdr:nvSpPr>
        <xdr:spPr>
          <a:xfrm>
            <a:off x="3059214" y="4460437"/>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pic>
        <xdr:nvPicPr>
          <xdr:cNvPr id="18" name="Picture 74">
            <a:extLst>
              <a:ext uri="{FF2B5EF4-FFF2-40B4-BE49-F238E27FC236}">
                <a16:creationId xmlns:a16="http://schemas.microsoft.com/office/drawing/2014/main" id="{6A2323B6-5343-5145-B41F-4D746523BAC0}"/>
              </a:ext>
            </a:extLst>
          </xdr:cNvPr>
          <xdr:cNvPicPr>
            <a:picLocks noChangeAspect="1"/>
          </xdr:cNvPicPr>
        </xdr:nvPicPr>
        <xdr:blipFill>
          <a:blip xmlns:r="http://schemas.openxmlformats.org/officeDocument/2006/relationships" r:embed="rId3"/>
          <a:stretch>
            <a:fillRect/>
          </a:stretch>
        </xdr:blipFill>
        <xdr:spPr>
          <a:xfrm>
            <a:off x="3179358" y="4542299"/>
            <a:ext cx="516950" cy="286462"/>
          </a:xfrm>
          <a:prstGeom prst="rect">
            <a:avLst/>
          </a:prstGeom>
        </xdr:spPr>
      </xdr:pic>
    </xdr:grpSp>
    <xdr:clientData/>
  </xdr:twoCellAnchor>
  <xdr:twoCellAnchor>
    <xdr:from>
      <xdr:col>7</xdr:col>
      <xdr:colOff>215900</xdr:colOff>
      <xdr:row>9</xdr:row>
      <xdr:rowOff>0</xdr:rowOff>
    </xdr:from>
    <xdr:to>
      <xdr:col>7</xdr:col>
      <xdr:colOff>778934</xdr:colOff>
      <xdr:row>20</xdr:row>
      <xdr:rowOff>84878</xdr:rowOff>
    </xdr:to>
    <xdr:sp macro="" textlink="">
      <xdr:nvSpPr>
        <xdr:cNvPr id="23" name="TextBox 3">
          <a:extLst>
            <a:ext uri="{FF2B5EF4-FFF2-40B4-BE49-F238E27FC236}">
              <a16:creationId xmlns:a16="http://schemas.microsoft.com/office/drawing/2014/main" id="{244E3581-AD77-934B-8717-741751AB5DF7}"/>
            </a:ext>
          </a:extLst>
        </xdr:cNvPr>
        <xdr:cNvSpPr txBox="1"/>
      </xdr:nvSpPr>
      <xdr:spPr>
        <a:xfrm>
          <a:off x="6756400" y="1866900"/>
          <a:ext cx="563034" cy="1900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A</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A-</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B</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B-</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C</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C-</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D</a:t>
          </a:r>
        </a:p>
        <a:p>
          <a:pPr algn="ctr">
            <a:spcBef>
              <a:spcPts val="7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D-</a:t>
          </a:r>
        </a:p>
      </xdr:txBody>
    </xdr:sp>
    <xdr:clientData/>
  </xdr:twoCellAnchor>
  <xdr:twoCellAnchor>
    <xdr:from>
      <xdr:col>1</xdr:col>
      <xdr:colOff>0</xdr:colOff>
      <xdr:row>24</xdr:row>
      <xdr:rowOff>76200</xdr:rowOff>
    </xdr:from>
    <xdr:to>
      <xdr:col>6</xdr:col>
      <xdr:colOff>606243</xdr:colOff>
      <xdr:row>37</xdr:row>
      <xdr:rowOff>144821</xdr:rowOff>
    </xdr:to>
    <xdr:grpSp>
      <xdr:nvGrpSpPr>
        <xdr:cNvPr id="84" name="Group 111">
          <a:hlinkClick xmlns:r="http://schemas.openxmlformats.org/officeDocument/2006/relationships" r:id="rId4"/>
          <a:extLst>
            <a:ext uri="{FF2B5EF4-FFF2-40B4-BE49-F238E27FC236}">
              <a16:creationId xmlns:a16="http://schemas.microsoft.com/office/drawing/2014/main" id="{D7C0F40F-5FE2-9F43-8ABF-9837F9CE3160}"/>
            </a:ext>
          </a:extLst>
        </xdr:cNvPr>
        <xdr:cNvGrpSpPr/>
      </xdr:nvGrpSpPr>
      <xdr:grpSpPr>
        <a:xfrm>
          <a:off x="1419225" y="5314950"/>
          <a:ext cx="4273368" cy="2295566"/>
          <a:chOff x="8344185" y="1175948"/>
          <a:chExt cx="2946894" cy="1755089"/>
        </a:xfrm>
      </xdr:grpSpPr>
      <xdr:grpSp>
        <xdr:nvGrpSpPr>
          <xdr:cNvPr id="85" name="Group 112">
            <a:extLst>
              <a:ext uri="{FF2B5EF4-FFF2-40B4-BE49-F238E27FC236}">
                <a16:creationId xmlns:a16="http://schemas.microsoft.com/office/drawing/2014/main" id="{BCD9E074-0C3D-9E41-8C6B-6905309C2405}"/>
              </a:ext>
            </a:extLst>
          </xdr:cNvPr>
          <xdr:cNvGrpSpPr/>
        </xdr:nvGrpSpPr>
        <xdr:grpSpPr>
          <a:xfrm>
            <a:off x="8344185" y="1175948"/>
            <a:ext cx="2946894" cy="1755089"/>
            <a:chOff x="7658861" y="1673082"/>
            <a:chExt cx="2946894" cy="1755089"/>
          </a:xfrm>
        </xdr:grpSpPr>
        <xdr:sp macro="" textlink="">
          <xdr:nvSpPr>
            <xdr:cNvPr id="87" name="Rectangle: Rounded Corners 48">
              <a:extLst>
                <a:ext uri="{FF2B5EF4-FFF2-40B4-BE49-F238E27FC236}">
                  <a16:creationId xmlns:a16="http://schemas.microsoft.com/office/drawing/2014/main" id="{73DB14C1-B6DB-6145-9B74-1252241F9632}"/>
                </a:ext>
              </a:extLst>
            </xdr:cNvPr>
            <xdr:cNvSpPr/>
          </xdr:nvSpPr>
          <xdr:spPr>
            <a:xfrm>
              <a:off x="8115569" y="1915687"/>
              <a:ext cx="2442617" cy="1512484"/>
            </a:xfrm>
            <a:prstGeom prst="roundRect">
              <a:avLst/>
            </a:prstGeom>
            <a:solidFill>
              <a:srgbClr val="18A1B1"/>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88" name="TextBox 90">
              <a:extLst>
                <a:ext uri="{FF2B5EF4-FFF2-40B4-BE49-F238E27FC236}">
                  <a16:creationId xmlns:a16="http://schemas.microsoft.com/office/drawing/2014/main" id="{7B887013-79E5-7245-A629-CF44A389FD77}"/>
                </a:ext>
              </a:extLst>
            </xdr:cNvPr>
            <xdr:cNvSpPr txBox="1"/>
          </xdr:nvSpPr>
          <xdr:spPr>
            <a:xfrm>
              <a:off x="8379673" y="2078890"/>
              <a:ext cx="1166711" cy="399797"/>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Sustainalytics</a:t>
              </a:r>
            </a:p>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ESG Risk Rating </a:t>
              </a:r>
              <a:r>
                <a:rPr lang="es-ES" sz="1400" b="1" baseline="30000">
                  <a:solidFill>
                    <a:prstClr val="white"/>
                  </a:solidFill>
                  <a:latin typeface="Roboto" panose="02000000000000000000" pitchFamily="2" charset="0"/>
                  <a:ea typeface="Roboto" panose="02000000000000000000" pitchFamily="2" charset="0"/>
                  <a:cs typeface="Roboto" panose="02000000000000000000" pitchFamily="2" charset="0"/>
                </a:rPr>
                <a:t>(1)</a:t>
              </a:r>
            </a:p>
          </xdr:txBody>
        </xdr:sp>
        <xdr:sp macro="" textlink="">
          <xdr:nvSpPr>
            <xdr:cNvPr id="89" name="TextBox 91">
              <a:extLst>
                <a:ext uri="{FF2B5EF4-FFF2-40B4-BE49-F238E27FC236}">
                  <a16:creationId xmlns:a16="http://schemas.microsoft.com/office/drawing/2014/main" id="{DF291D68-2C90-6D4A-8381-4C0DACB93658}"/>
                </a:ext>
              </a:extLst>
            </xdr:cNvPr>
            <xdr:cNvSpPr txBox="1"/>
          </xdr:nvSpPr>
          <xdr:spPr>
            <a:xfrm>
              <a:off x="9901285" y="1995832"/>
              <a:ext cx="704470" cy="517284"/>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14.0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+40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90" name="Rectangle: Rounded Corners 117">
              <a:extLst>
                <a:ext uri="{FF2B5EF4-FFF2-40B4-BE49-F238E27FC236}">
                  <a16:creationId xmlns:a16="http://schemas.microsoft.com/office/drawing/2014/main" id="{E5371ACC-48BE-9048-9562-BCDFCDD5113B}"/>
                </a:ext>
              </a:extLst>
            </xdr:cNvPr>
            <xdr:cNvSpPr>
              <a:spLocks noChangeAspect="1"/>
            </xdr:cNvSpPr>
          </xdr:nvSpPr>
          <xdr:spPr>
            <a:xfrm>
              <a:off x="7659192" y="1673082"/>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pic>
          <xdr:nvPicPr>
            <xdr:cNvPr id="91" name="Picture 11" descr="Home – Sustainalytics">
              <a:extLst>
                <a:ext uri="{FF2B5EF4-FFF2-40B4-BE49-F238E27FC236}">
                  <a16:creationId xmlns:a16="http://schemas.microsoft.com/office/drawing/2014/main" id="{3A254EE5-73D8-8E4B-9512-7DCB1E660DF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58861" y="1820230"/>
              <a:ext cx="783001" cy="18476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86" name="TextBox 92">
            <a:extLst>
              <a:ext uri="{FF2B5EF4-FFF2-40B4-BE49-F238E27FC236}">
                <a16:creationId xmlns:a16="http://schemas.microsoft.com/office/drawing/2014/main" id="{690360C4-36B4-E341-A2FC-C920EE69861D}"/>
              </a:ext>
            </a:extLst>
          </xdr:cNvPr>
          <xdr:cNvSpPr txBox="1"/>
        </xdr:nvSpPr>
        <xdr:spPr>
          <a:xfrm>
            <a:off x="8906177" y="2105465"/>
            <a:ext cx="2215729" cy="68052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Consolidated as a low-risk ESG company, placing it in the top five companies in the global Telecom Services industry, Cellnex was ESG top-rated in 2022 and 2023</a:t>
            </a:r>
          </a:p>
        </xdr:txBody>
      </xdr:sp>
    </xdr:grpSp>
    <xdr:clientData/>
  </xdr:twoCellAnchor>
  <xdr:twoCellAnchor>
    <xdr:from>
      <xdr:col>7</xdr:col>
      <xdr:colOff>304800</xdr:colOff>
      <xdr:row>24</xdr:row>
      <xdr:rowOff>1</xdr:rowOff>
    </xdr:from>
    <xdr:to>
      <xdr:col>14</xdr:col>
      <xdr:colOff>101600</xdr:colOff>
      <xdr:row>39</xdr:row>
      <xdr:rowOff>63501</xdr:rowOff>
    </xdr:to>
    <xdr:graphicFrame macro="">
      <xdr:nvGraphicFramePr>
        <xdr:cNvPr id="92" name="Gráfico 91">
          <a:extLst>
            <a:ext uri="{FF2B5EF4-FFF2-40B4-BE49-F238E27FC236}">
              <a16:creationId xmlns:a16="http://schemas.microsoft.com/office/drawing/2014/main" id="{AB0730FC-FF3F-404C-A33B-96BF3F349B01}"/>
            </a:ext>
            <a:ext uri="{147F2762-F138-4A5C-976F-8EAC2B608ADB}">
              <a16:predDERef xmlns:a16="http://schemas.microsoft.com/office/drawing/2014/main" pred="{4B7A098A-E7D1-4078-8D83-54C991EFE6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42</xdr:row>
      <xdr:rowOff>76200</xdr:rowOff>
    </xdr:from>
    <xdr:to>
      <xdr:col>6</xdr:col>
      <xdr:colOff>575614</xdr:colOff>
      <xdr:row>55</xdr:row>
      <xdr:rowOff>148260</xdr:rowOff>
    </xdr:to>
    <xdr:grpSp>
      <xdr:nvGrpSpPr>
        <xdr:cNvPr id="93" name="Group 59">
          <a:hlinkClick xmlns:r="http://schemas.openxmlformats.org/officeDocument/2006/relationships" r:id="rId7"/>
          <a:extLst>
            <a:ext uri="{FF2B5EF4-FFF2-40B4-BE49-F238E27FC236}">
              <a16:creationId xmlns:a16="http://schemas.microsoft.com/office/drawing/2014/main" id="{41B68962-4A3D-474A-A460-2D244452984A}"/>
            </a:ext>
          </a:extLst>
        </xdr:cNvPr>
        <xdr:cNvGrpSpPr/>
      </xdr:nvGrpSpPr>
      <xdr:grpSpPr>
        <a:xfrm>
          <a:off x="1419225" y="8401050"/>
          <a:ext cx="4244644" cy="2299005"/>
          <a:chOff x="1037657" y="1425096"/>
          <a:chExt cx="2970163" cy="1805302"/>
        </a:xfrm>
      </xdr:grpSpPr>
      <xdr:sp macro="" textlink="">
        <xdr:nvSpPr>
          <xdr:cNvPr id="94" name="Freeform 364">
            <a:extLst>
              <a:ext uri="{FF2B5EF4-FFF2-40B4-BE49-F238E27FC236}">
                <a16:creationId xmlns:a16="http://schemas.microsoft.com/office/drawing/2014/main" id="{E81C2632-3162-274C-AD22-419650F7414E}"/>
              </a:ext>
            </a:extLst>
          </xdr:cNvPr>
          <xdr:cNvSpPr>
            <a:spLocks noEditPoints="1"/>
          </xdr:cNvSpPr>
        </xdr:nvSpPr>
        <xdr:spPr bwMode="auto">
          <a:xfrm>
            <a:off x="2785504" y="1829416"/>
            <a:ext cx="173296" cy="133990"/>
          </a:xfrm>
          <a:custGeom>
            <a:avLst/>
            <a:gdLst>
              <a:gd name="T0" fmla="*/ 83 w 89"/>
              <a:gd name="T1" fmla="*/ 18 h 81"/>
              <a:gd name="T2" fmla="*/ 46 w 89"/>
              <a:gd name="T3" fmla="*/ 80 h 81"/>
              <a:gd name="T4" fmla="*/ 5 w 89"/>
              <a:gd name="T5" fmla="*/ 59 h 81"/>
              <a:gd name="T6" fmla="*/ 13 w 89"/>
              <a:gd name="T7" fmla="*/ 32 h 81"/>
              <a:gd name="T8" fmla="*/ 38 w 89"/>
              <a:gd name="T9" fmla="*/ 2 h 81"/>
              <a:gd name="T10" fmla="*/ 40 w 89"/>
              <a:gd name="T11" fmla="*/ 29 h 81"/>
              <a:gd name="T12" fmla="*/ 40 w 89"/>
              <a:gd name="T13" fmla="*/ 38 h 81"/>
              <a:gd name="T14" fmla="*/ 57 w 89"/>
              <a:gd name="T15" fmla="*/ 58 h 81"/>
              <a:gd name="T16" fmla="*/ 66 w 89"/>
              <a:gd name="T17" fmla="*/ 35 h 81"/>
              <a:gd name="T18" fmla="*/ 58 w 89"/>
              <a:gd name="T19" fmla="*/ 22 h 81"/>
              <a:gd name="T20" fmla="*/ 35 w 89"/>
              <a:gd name="T21" fmla="*/ 12 h 81"/>
              <a:gd name="T22" fmla="*/ 34 w 89"/>
              <a:gd name="T23" fmla="*/ 13 h 81"/>
              <a:gd name="T24" fmla="*/ 31 w 89"/>
              <a:gd name="T25" fmla="*/ 17 h 81"/>
              <a:gd name="T26" fmla="*/ 33 w 89"/>
              <a:gd name="T27" fmla="*/ 14 h 81"/>
              <a:gd name="T28" fmla="*/ 35 w 89"/>
              <a:gd name="T29" fmla="*/ 12 h 81"/>
              <a:gd name="T30" fmla="*/ 36 w 89"/>
              <a:gd name="T31" fmla="*/ 15 h 81"/>
              <a:gd name="T32" fmla="*/ 31 w 89"/>
              <a:gd name="T33" fmla="*/ 23 h 81"/>
              <a:gd name="T34" fmla="*/ 32 w 89"/>
              <a:gd name="T35" fmla="*/ 21 h 81"/>
              <a:gd name="T36" fmla="*/ 34 w 89"/>
              <a:gd name="T37" fmla="*/ 25 h 81"/>
              <a:gd name="T38" fmla="*/ 12 w 89"/>
              <a:gd name="T39" fmla="*/ 38 h 81"/>
              <a:gd name="T40" fmla="*/ 14 w 89"/>
              <a:gd name="T41" fmla="*/ 33 h 81"/>
              <a:gd name="T42" fmla="*/ 65 w 89"/>
              <a:gd name="T43" fmla="*/ 40 h 81"/>
              <a:gd name="T44" fmla="*/ 69 w 89"/>
              <a:gd name="T45" fmla="*/ 46 h 81"/>
              <a:gd name="T46" fmla="*/ 7 w 89"/>
              <a:gd name="T47" fmla="*/ 52 h 81"/>
              <a:gd name="T48" fmla="*/ 7 w 89"/>
              <a:gd name="T49" fmla="*/ 52 h 81"/>
              <a:gd name="T50" fmla="*/ 19 w 89"/>
              <a:gd name="T51" fmla="*/ 55 h 81"/>
              <a:gd name="T52" fmla="*/ 12 w 89"/>
              <a:gd name="T53" fmla="*/ 55 h 81"/>
              <a:gd name="T54" fmla="*/ 28 w 89"/>
              <a:gd name="T55" fmla="*/ 55 h 81"/>
              <a:gd name="T56" fmla="*/ 61 w 89"/>
              <a:gd name="T57" fmla="*/ 50 h 81"/>
              <a:gd name="T58" fmla="*/ 61 w 89"/>
              <a:gd name="T59" fmla="*/ 50 h 81"/>
              <a:gd name="T60" fmla="*/ 31 w 89"/>
              <a:gd name="T61" fmla="*/ 44 h 81"/>
              <a:gd name="T62" fmla="*/ 38 w 89"/>
              <a:gd name="T63" fmla="*/ 48 h 81"/>
              <a:gd name="T64" fmla="*/ 18 w 89"/>
              <a:gd name="T65" fmla="*/ 51 h 81"/>
              <a:gd name="T66" fmla="*/ 25 w 89"/>
              <a:gd name="T67" fmla="*/ 54 h 81"/>
              <a:gd name="T68" fmla="*/ 27 w 89"/>
              <a:gd name="T69" fmla="*/ 51 h 81"/>
              <a:gd name="T70" fmla="*/ 16 w 89"/>
              <a:gd name="T71" fmla="*/ 55 h 81"/>
              <a:gd name="T72" fmla="*/ 35 w 89"/>
              <a:gd name="T73" fmla="*/ 59 h 81"/>
              <a:gd name="T74" fmla="*/ 33 w 89"/>
              <a:gd name="T75" fmla="*/ 57 h 81"/>
              <a:gd name="T76" fmla="*/ 35 w 89"/>
              <a:gd name="T77" fmla="*/ 64 h 81"/>
              <a:gd name="T78" fmla="*/ 44 w 89"/>
              <a:gd name="T79" fmla="*/ 67 h 81"/>
              <a:gd name="T80" fmla="*/ 46 w 89"/>
              <a:gd name="T81" fmla="*/ 68 h 81"/>
              <a:gd name="T82" fmla="*/ 51 w 89"/>
              <a:gd name="T83" fmla="*/ 68 h 81"/>
              <a:gd name="T84" fmla="*/ 47 w 89"/>
              <a:gd name="T85" fmla="*/ 75 h 81"/>
              <a:gd name="T86" fmla="*/ 51 w 89"/>
              <a:gd name="T87" fmla="*/ 68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89" h="81">
                <a:moveTo>
                  <a:pt x="58" y="0"/>
                </a:moveTo>
                <a:cubicBezTo>
                  <a:pt x="59" y="6"/>
                  <a:pt x="58" y="14"/>
                  <a:pt x="61" y="19"/>
                </a:cubicBezTo>
                <a:cubicBezTo>
                  <a:pt x="70" y="20"/>
                  <a:pt x="75" y="19"/>
                  <a:pt x="83" y="18"/>
                </a:cubicBezTo>
                <a:cubicBezTo>
                  <a:pt x="89" y="36"/>
                  <a:pt x="73" y="48"/>
                  <a:pt x="64" y="57"/>
                </a:cubicBezTo>
                <a:cubicBezTo>
                  <a:pt x="62" y="57"/>
                  <a:pt x="63" y="55"/>
                  <a:pt x="60" y="56"/>
                </a:cubicBezTo>
                <a:cubicBezTo>
                  <a:pt x="59" y="67"/>
                  <a:pt x="51" y="72"/>
                  <a:pt x="46" y="80"/>
                </a:cubicBezTo>
                <a:cubicBezTo>
                  <a:pt x="41" y="79"/>
                  <a:pt x="37" y="81"/>
                  <a:pt x="32" y="78"/>
                </a:cubicBezTo>
                <a:cubicBezTo>
                  <a:pt x="34" y="72"/>
                  <a:pt x="31" y="64"/>
                  <a:pt x="30" y="58"/>
                </a:cubicBezTo>
                <a:cubicBezTo>
                  <a:pt x="22" y="57"/>
                  <a:pt x="13" y="59"/>
                  <a:pt x="5" y="59"/>
                </a:cubicBezTo>
                <a:cubicBezTo>
                  <a:pt x="3" y="57"/>
                  <a:pt x="4" y="51"/>
                  <a:pt x="1" y="50"/>
                </a:cubicBezTo>
                <a:cubicBezTo>
                  <a:pt x="0" y="42"/>
                  <a:pt x="7" y="39"/>
                  <a:pt x="9" y="32"/>
                </a:cubicBezTo>
                <a:cubicBezTo>
                  <a:pt x="11" y="31"/>
                  <a:pt x="12" y="31"/>
                  <a:pt x="13" y="32"/>
                </a:cubicBezTo>
                <a:cubicBezTo>
                  <a:pt x="13" y="30"/>
                  <a:pt x="13" y="27"/>
                  <a:pt x="15" y="27"/>
                </a:cubicBezTo>
                <a:cubicBezTo>
                  <a:pt x="18" y="27"/>
                  <a:pt x="21" y="26"/>
                  <a:pt x="24" y="25"/>
                </a:cubicBezTo>
                <a:cubicBezTo>
                  <a:pt x="23" y="13"/>
                  <a:pt x="33" y="10"/>
                  <a:pt x="38" y="2"/>
                </a:cubicBezTo>
                <a:cubicBezTo>
                  <a:pt x="45" y="2"/>
                  <a:pt x="51" y="1"/>
                  <a:pt x="58" y="0"/>
                </a:cubicBezTo>
                <a:close/>
                <a:moveTo>
                  <a:pt x="41" y="5"/>
                </a:moveTo>
                <a:cubicBezTo>
                  <a:pt x="39" y="12"/>
                  <a:pt x="43" y="22"/>
                  <a:pt x="40" y="29"/>
                </a:cubicBezTo>
                <a:cubicBezTo>
                  <a:pt x="33" y="26"/>
                  <a:pt x="26" y="30"/>
                  <a:pt x="17" y="29"/>
                </a:cubicBezTo>
                <a:cubicBezTo>
                  <a:pt x="16" y="31"/>
                  <a:pt x="17" y="36"/>
                  <a:pt x="18" y="39"/>
                </a:cubicBezTo>
                <a:cubicBezTo>
                  <a:pt x="26" y="39"/>
                  <a:pt x="32" y="38"/>
                  <a:pt x="40" y="38"/>
                </a:cubicBezTo>
                <a:cubicBezTo>
                  <a:pt x="44" y="41"/>
                  <a:pt x="40" y="49"/>
                  <a:pt x="42" y="55"/>
                </a:cubicBezTo>
                <a:cubicBezTo>
                  <a:pt x="42" y="57"/>
                  <a:pt x="46" y="57"/>
                  <a:pt x="43" y="59"/>
                </a:cubicBezTo>
                <a:cubicBezTo>
                  <a:pt x="47" y="57"/>
                  <a:pt x="54" y="63"/>
                  <a:pt x="57" y="58"/>
                </a:cubicBezTo>
                <a:cubicBezTo>
                  <a:pt x="57" y="56"/>
                  <a:pt x="54" y="57"/>
                  <a:pt x="54" y="55"/>
                </a:cubicBezTo>
                <a:cubicBezTo>
                  <a:pt x="60" y="52"/>
                  <a:pt x="54" y="40"/>
                  <a:pt x="58" y="36"/>
                </a:cubicBezTo>
                <a:cubicBezTo>
                  <a:pt x="61" y="37"/>
                  <a:pt x="64" y="36"/>
                  <a:pt x="66" y="35"/>
                </a:cubicBezTo>
                <a:cubicBezTo>
                  <a:pt x="70" y="38"/>
                  <a:pt x="75" y="37"/>
                  <a:pt x="79" y="36"/>
                </a:cubicBezTo>
                <a:cubicBezTo>
                  <a:pt x="81" y="32"/>
                  <a:pt x="81" y="28"/>
                  <a:pt x="81" y="22"/>
                </a:cubicBezTo>
                <a:cubicBezTo>
                  <a:pt x="74" y="21"/>
                  <a:pt x="65" y="22"/>
                  <a:pt x="58" y="22"/>
                </a:cubicBezTo>
                <a:cubicBezTo>
                  <a:pt x="57" y="17"/>
                  <a:pt x="56" y="10"/>
                  <a:pt x="56" y="4"/>
                </a:cubicBezTo>
                <a:cubicBezTo>
                  <a:pt x="51" y="3"/>
                  <a:pt x="45" y="4"/>
                  <a:pt x="41" y="5"/>
                </a:cubicBezTo>
                <a:close/>
                <a:moveTo>
                  <a:pt x="35" y="12"/>
                </a:moveTo>
                <a:cubicBezTo>
                  <a:pt x="35" y="12"/>
                  <a:pt x="35" y="12"/>
                  <a:pt x="35" y="12"/>
                </a:cubicBezTo>
                <a:cubicBezTo>
                  <a:pt x="34" y="12"/>
                  <a:pt x="34" y="12"/>
                  <a:pt x="34" y="13"/>
                </a:cubicBezTo>
                <a:cubicBezTo>
                  <a:pt x="34" y="13"/>
                  <a:pt x="34" y="13"/>
                  <a:pt x="34" y="13"/>
                </a:cubicBezTo>
                <a:cubicBezTo>
                  <a:pt x="33" y="13"/>
                  <a:pt x="33" y="14"/>
                  <a:pt x="33" y="14"/>
                </a:cubicBezTo>
                <a:cubicBezTo>
                  <a:pt x="33" y="14"/>
                  <a:pt x="33" y="14"/>
                  <a:pt x="32" y="14"/>
                </a:cubicBezTo>
                <a:cubicBezTo>
                  <a:pt x="32" y="16"/>
                  <a:pt x="30" y="15"/>
                  <a:pt x="31" y="17"/>
                </a:cubicBezTo>
                <a:cubicBezTo>
                  <a:pt x="29" y="18"/>
                  <a:pt x="26" y="21"/>
                  <a:pt x="28" y="23"/>
                </a:cubicBezTo>
                <a:cubicBezTo>
                  <a:pt x="28" y="21"/>
                  <a:pt x="30" y="20"/>
                  <a:pt x="31" y="17"/>
                </a:cubicBezTo>
                <a:cubicBezTo>
                  <a:pt x="32" y="16"/>
                  <a:pt x="33" y="16"/>
                  <a:pt x="33" y="14"/>
                </a:cubicBezTo>
                <a:cubicBezTo>
                  <a:pt x="34" y="14"/>
                  <a:pt x="34" y="14"/>
                  <a:pt x="34" y="13"/>
                </a:cubicBezTo>
                <a:cubicBezTo>
                  <a:pt x="35" y="13"/>
                  <a:pt x="35" y="13"/>
                  <a:pt x="35" y="12"/>
                </a:cubicBezTo>
                <a:cubicBezTo>
                  <a:pt x="35" y="12"/>
                  <a:pt x="35" y="12"/>
                  <a:pt x="35" y="12"/>
                </a:cubicBezTo>
                <a:cubicBezTo>
                  <a:pt x="36" y="11"/>
                  <a:pt x="35" y="11"/>
                  <a:pt x="35" y="12"/>
                </a:cubicBezTo>
                <a:close/>
                <a:moveTo>
                  <a:pt x="36" y="15"/>
                </a:moveTo>
                <a:cubicBezTo>
                  <a:pt x="37" y="15"/>
                  <a:pt x="36" y="15"/>
                  <a:pt x="36" y="15"/>
                </a:cubicBezTo>
                <a:close/>
                <a:moveTo>
                  <a:pt x="32" y="21"/>
                </a:moveTo>
                <a:cubicBezTo>
                  <a:pt x="32" y="21"/>
                  <a:pt x="31" y="21"/>
                  <a:pt x="31" y="21"/>
                </a:cubicBezTo>
                <a:cubicBezTo>
                  <a:pt x="31" y="21"/>
                  <a:pt x="30" y="23"/>
                  <a:pt x="31" y="23"/>
                </a:cubicBezTo>
                <a:cubicBezTo>
                  <a:pt x="32" y="22"/>
                  <a:pt x="32" y="22"/>
                  <a:pt x="32" y="21"/>
                </a:cubicBezTo>
                <a:cubicBezTo>
                  <a:pt x="33" y="21"/>
                  <a:pt x="34" y="19"/>
                  <a:pt x="34" y="18"/>
                </a:cubicBezTo>
                <a:cubicBezTo>
                  <a:pt x="33" y="18"/>
                  <a:pt x="32" y="20"/>
                  <a:pt x="32" y="21"/>
                </a:cubicBezTo>
                <a:close/>
                <a:moveTo>
                  <a:pt x="34" y="25"/>
                </a:moveTo>
                <a:cubicBezTo>
                  <a:pt x="34" y="23"/>
                  <a:pt x="39" y="22"/>
                  <a:pt x="37" y="19"/>
                </a:cubicBezTo>
                <a:cubicBezTo>
                  <a:pt x="36" y="21"/>
                  <a:pt x="32" y="23"/>
                  <a:pt x="34" y="25"/>
                </a:cubicBezTo>
                <a:close/>
                <a:moveTo>
                  <a:pt x="30" y="24"/>
                </a:moveTo>
                <a:cubicBezTo>
                  <a:pt x="30" y="25"/>
                  <a:pt x="29" y="24"/>
                  <a:pt x="30" y="24"/>
                </a:cubicBezTo>
                <a:close/>
                <a:moveTo>
                  <a:pt x="12" y="38"/>
                </a:moveTo>
                <a:cubicBezTo>
                  <a:pt x="9" y="40"/>
                  <a:pt x="5" y="44"/>
                  <a:pt x="6" y="48"/>
                </a:cubicBezTo>
                <a:cubicBezTo>
                  <a:pt x="7" y="45"/>
                  <a:pt x="11" y="42"/>
                  <a:pt x="12" y="38"/>
                </a:cubicBezTo>
                <a:cubicBezTo>
                  <a:pt x="14" y="37"/>
                  <a:pt x="14" y="35"/>
                  <a:pt x="14" y="33"/>
                </a:cubicBezTo>
                <a:cubicBezTo>
                  <a:pt x="11" y="34"/>
                  <a:pt x="13" y="37"/>
                  <a:pt x="12" y="38"/>
                </a:cubicBezTo>
                <a:close/>
                <a:moveTo>
                  <a:pt x="60" y="48"/>
                </a:moveTo>
                <a:cubicBezTo>
                  <a:pt x="61" y="45"/>
                  <a:pt x="64" y="43"/>
                  <a:pt x="65" y="40"/>
                </a:cubicBezTo>
                <a:cubicBezTo>
                  <a:pt x="61" y="40"/>
                  <a:pt x="58" y="45"/>
                  <a:pt x="60" y="48"/>
                </a:cubicBezTo>
                <a:close/>
                <a:moveTo>
                  <a:pt x="63" y="53"/>
                </a:moveTo>
                <a:cubicBezTo>
                  <a:pt x="66" y="52"/>
                  <a:pt x="67" y="49"/>
                  <a:pt x="69" y="46"/>
                </a:cubicBezTo>
                <a:cubicBezTo>
                  <a:pt x="71" y="44"/>
                  <a:pt x="74" y="42"/>
                  <a:pt x="73" y="40"/>
                </a:cubicBezTo>
                <a:cubicBezTo>
                  <a:pt x="70" y="44"/>
                  <a:pt x="65" y="48"/>
                  <a:pt x="63" y="53"/>
                </a:cubicBezTo>
                <a:close/>
                <a:moveTo>
                  <a:pt x="7" y="52"/>
                </a:moveTo>
                <a:cubicBezTo>
                  <a:pt x="11" y="50"/>
                  <a:pt x="13" y="44"/>
                  <a:pt x="15" y="41"/>
                </a:cubicBezTo>
                <a:cubicBezTo>
                  <a:pt x="15" y="40"/>
                  <a:pt x="15" y="40"/>
                  <a:pt x="14" y="40"/>
                </a:cubicBezTo>
                <a:cubicBezTo>
                  <a:pt x="12" y="45"/>
                  <a:pt x="8" y="47"/>
                  <a:pt x="7" y="52"/>
                </a:cubicBezTo>
                <a:close/>
                <a:moveTo>
                  <a:pt x="19" y="55"/>
                </a:moveTo>
                <a:cubicBezTo>
                  <a:pt x="23" y="54"/>
                  <a:pt x="27" y="45"/>
                  <a:pt x="28" y="41"/>
                </a:cubicBezTo>
                <a:cubicBezTo>
                  <a:pt x="25" y="46"/>
                  <a:pt x="21" y="50"/>
                  <a:pt x="19" y="55"/>
                </a:cubicBezTo>
                <a:close/>
                <a:moveTo>
                  <a:pt x="12" y="55"/>
                </a:moveTo>
                <a:cubicBezTo>
                  <a:pt x="14" y="51"/>
                  <a:pt x="20" y="45"/>
                  <a:pt x="20" y="42"/>
                </a:cubicBezTo>
                <a:cubicBezTo>
                  <a:pt x="17" y="46"/>
                  <a:pt x="11" y="50"/>
                  <a:pt x="12" y="55"/>
                </a:cubicBezTo>
                <a:close/>
                <a:moveTo>
                  <a:pt x="28" y="55"/>
                </a:moveTo>
                <a:cubicBezTo>
                  <a:pt x="32" y="51"/>
                  <a:pt x="35" y="47"/>
                  <a:pt x="38" y="42"/>
                </a:cubicBezTo>
                <a:cubicBezTo>
                  <a:pt x="32" y="44"/>
                  <a:pt x="30" y="49"/>
                  <a:pt x="28" y="55"/>
                </a:cubicBezTo>
                <a:close/>
                <a:moveTo>
                  <a:pt x="67" y="42"/>
                </a:moveTo>
                <a:cubicBezTo>
                  <a:pt x="67" y="42"/>
                  <a:pt x="67" y="42"/>
                  <a:pt x="66" y="42"/>
                </a:cubicBezTo>
                <a:cubicBezTo>
                  <a:pt x="65" y="45"/>
                  <a:pt x="62" y="47"/>
                  <a:pt x="61" y="50"/>
                </a:cubicBezTo>
                <a:cubicBezTo>
                  <a:pt x="61" y="50"/>
                  <a:pt x="61" y="50"/>
                  <a:pt x="61" y="50"/>
                </a:cubicBezTo>
                <a:cubicBezTo>
                  <a:pt x="61" y="51"/>
                  <a:pt x="59" y="52"/>
                  <a:pt x="60" y="53"/>
                </a:cubicBezTo>
                <a:cubicBezTo>
                  <a:pt x="60" y="52"/>
                  <a:pt x="61" y="52"/>
                  <a:pt x="61" y="50"/>
                </a:cubicBezTo>
                <a:cubicBezTo>
                  <a:pt x="64" y="48"/>
                  <a:pt x="65" y="45"/>
                  <a:pt x="67" y="42"/>
                </a:cubicBezTo>
                <a:cubicBezTo>
                  <a:pt x="68" y="42"/>
                  <a:pt x="67" y="42"/>
                  <a:pt x="67" y="42"/>
                </a:cubicBezTo>
                <a:close/>
                <a:moveTo>
                  <a:pt x="31" y="44"/>
                </a:moveTo>
                <a:cubicBezTo>
                  <a:pt x="32" y="46"/>
                  <a:pt x="32" y="41"/>
                  <a:pt x="31" y="44"/>
                </a:cubicBezTo>
                <a:close/>
                <a:moveTo>
                  <a:pt x="37" y="51"/>
                </a:moveTo>
                <a:cubicBezTo>
                  <a:pt x="37" y="50"/>
                  <a:pt x="38" y="49"/>
                  <a:pt x="38" y="48"/>
                </a:cubicBezTo>
                <a:cubicBezTo>
                  <a:pt x="37" y="48"/>
                  <a:pt x="36" y="51"/>
                  <a:pt x="37" y="51"/>
                </a:cubicBezTo>
                <a:close/>
                <a:moveTo>
                  <a:pt x="18" y="51"/>
                </a:moveTo>
                <a:cubicBezTo>
                  <a:pt x="18" y="51"/>
                  <a:pt x="18" y="50"/>
                  <a:pt x="18" y="51"/>
                </a:cubicBezTo>
                <a:close/>
                <a:moveTo>
                  <a:pt x="27" y="51"/>
                </a:moveTo>
                <a:cubicBezTo>
                  <a:pt x="26" y="51"/>
                  <a:pt x="26" y="51"/>
                  <a:pt x="26" y="51"/>
                </a:cubicBezTo>
                <a:cubicBezTo>
                  <a:pt x="25" y="51"/>
                  <a:pt x="23" y="53"/>
                  <a:pt x="25" y="54"/>
                </a:cubicBezTo>
                <a:cubicBezTo>
                  <a:pt x="25" y="53"/>
                  <a:pt x="26" y="53"/>
                  <a:pt x="26" y="51"/>
                </a:cubicBezTo>
                <a:cubicBezTo>
                  <a:pt x="27" y="51"/>
                  <a:pt x="27" y="51"/>
                  <a:pt x="27" y="51"/>
                </a:cubicBezTo>
                <a:cubicBezTo>
                  <a:pt x="28" y="50"/>
                  <a:pt x="27" y="50"/>
                  <a:pt x="27" y="51"/>
                </a:cubicBezTo>
                <a:close/>
                <a:moveTo>
                  <a:pt x="16" y="55"/>
                </a:moveTo>
                <a:cubicBezTo>
                  <a:pt x="16" y="54"/>
                  <a:pt x="20" y="52"/>
                  <a:pt x="17" y="51"/>
                </a:cubicBezTo>
                <a:cubicBezTo>
                  <a:pt x="17" y="53"/>
                  <a:pt x="14" y="54"/>
                  <a:pt x="16" y="55"/>
                </a:cubicBezTo>
                <a:close/>
                <a:moveTo>
                  <a:pt x="35" y="59"/>
                </a:moveTo>
                <a:cubicBezTo>
                  <a:pt x="35" y="57"/>
                  <a:pt x="40" y="54"/>
                  <a:pt x="38" y="52"/>
                </a:cubicBezTo>
                <a:cubicBezTo>
                  <a:pt x="38" y="55"/>
                  <a:pt x="33" y="57"/>
                  <a:pt x="35" y="59"/>
                </a:cubicBezTo>
                <a:close/>
                <a:moveTo>
                  <a:pt x="33" y="57"/>
                </a:moveTo>
                <a:cubicBezTo>
                  <a:pt x="34" y="56"/>
                  <a:pt x="34" y="55"/>
                  <a:pt x="35" y="53"/>
                </a:cubicBezTo>
                <a:cubicBezTo>
                  <a:pt x="33" y="53"/>
                  <a:pt x="32" y="56"/>
                  <a:pt x="33" y="57"/>
                </a:cubicBezTo>
                <a:close/>
                <a:moveTo>
                  <a:pt x="35" y="64"/>
                </a:moveTo>
                <a:cubicBezTo>
                  <a:pt x="37" y="63"/>
                  <a:pt x="40" y="60"/>
                  <a:pt x="39" y="58"/>
                </a:cubicBezTo>
                <a:cubicBezTo>
                  <a:pt x="38" y="60"/>
                  <a:pt x="36" y="61"/>
                  <a:pt x="35" y="64"/>
                </a:cubicBezTo>
                <a:close/>
                <a:moveTo>
                  <a:pt x="44" y="67"/>
                </a:moveTo>
                <a:cubicBezTo>
                  <a:pt x="44" y="66"/>
                  <a:pt x="48" y="63"/>
                  <a:pt x="45" y="63"/>
                </a:cubicBezTo>
                <a:cubicBezTo>
                  <a:pt x="46" y="65"/>
                  <a:pt x="42" y="66"/>
                  <a:pt x="44" y="67"/>
                </a:cubicBezTo>
                <a:close/>
                <a:moveTo>
                  <a:pt x="46" y="68"/>
                </a:moveTo>
                <a:cubicBezTo>
                  <a:pt x="45" y="69"/>
                  <a:pt x="43" y="72"/>
                  <a:pt x="44" y="73"/>
                </a:cubicBezTo>
                <a:cubicBezTo>
                  <a:pt x="45" y="72"/>
                  <a:pt x="46" y="71"/>
                  <a:pt x="46" y="68"/>
                </a:cubicBezTo>
                <a:cubicBezTo>
                  <a:pt x="48" y="69"/>
                  <a:pt x="49" y="66"/>
                  <a:pt x="47" y="66"/>
                </a:cubicBezTo>
                <a:cubicBezTo>
                  <a:pt x="47" y="67"/>
                  <a:pt x="47" y="67"/>
                  <a:pt x="46" y="68"/>
                </a:cubicBezTo>
                <a:close/>
                <a:moveTo>
                  <a:pt x="51" y="68"/>
                </a:moveTo>
                <a:cubicBezTo>
                  <a:pt x="51" y="68"/>
                  <a:pt x="51" y="68"/>
                  <a:pt x="50" y="68"/>
                </a:cubicBezTo>
                <a:cubicBezTo>
                  <a:pt x="50" y="69"/>
                  <a:pt x="48" y="69"/>
                  <a:pt x="49" y="72"/>
                </a:cubicBezTo>
                <a:cubicBezTo>
                  <a:pt x="48" y="72"/>
                  <a:pt x="45" y="74"/>
                  <a:pt x="47" y="75"/>
                </a:cubicBezTo>
                <a:cubicBezTo>
                  <a:pt x="47" y="73"/>
                  <a:pt x="49" y="73"/>
                  <a:pt x="49" y="72"/>
                </a:cubicBezTo>
                <a:cubicBezTo>
                  <a:pt x="50" y="71"/>
                  <a:pt x="50" y="69"/>
                  <a:pt x="51" y="68"/>
                </a:cubicBezTo>
                <a:cubicBezTo>
                  <a:pt x="52" y="67"/>
                  <a:pt x="51" y="67"/>
                  <a:pt x="51" y="68"/>
                </a:cubicBezTo>
                <a:close/>
              </a:path>
            </a:pathLst>
          </a:custGeom>
          <a:solidFill>
            <a:schemeClr val="bg1"/>
          </a:solidFill>
          <a:ln>
            <a:noFill/>
          </a:ln>
        </xdr:spPr>
        <xdr:txBody>
          <a:bodyPr vert="horz" wrap="square" lIns="68580" tIns="34290" rIns="68580" bIns="3429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33">
              <a:defRPr/>
            </a:pPr>
            <a:endParaRPr lang="en-GB" kern="0">
              <a:solidFill>
                <a:prstClr val="black"/>
              </a:solidFill>
              <a:latin typeface="Verdana"/>
            </a:endParaRPr>
          </a:p>
        </xdr:txBody>
      </xdr:sp>
      <xdr:sp macro="" textlink="">
        <xdr:nvSpPr>
          <xdr:cNvPr id="95" name="Rectangle: Rounded Corners 48">
            <a:extLst>
              <a:ext uri="{FF2B5EF4-FFF2-40B4-BE49-F238E27FC236}">
                <a16:creationId xmlns:a16="http://schemas.microsoft.com/office/drawing/2014/main" id="{810A445A-D2ED-0149-A1BF-C3CF2F8C9120}"/>
              </a:ext>
            </a:extLst>
          </xdr:cNvPr>
          <xdr:cNvSpPr/>
        </xdr:nvSpPr>
        <xdr:spPr>
          <a:xfrm>
            <a:off x="1507329" y="1686714"/>
            <a:ext cx="2477744" cy="1543684"/>
          </a:xfrm>
          <a:prstGeom prst="roundRect">
            <a:avLst/>
          </a:prstGeom>
          <a:solidFill>
            <a:srgbClr val="86BC25"/>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96" name="TextBox 90">
            <a:extLst>
              <a:ext uri="{FF2B5EF4-FFF2-40B4-BE49-F238E27FC236}">
                <a16:creationId xmlns:a16="http://schemas.microsoft.com/office/drawing/2014/main" id="{09AC42D8-E2D0-0A45-B1A4-F1ECED995F63}"/>
              </a:ext>
            </a:extLst>
          </xdr:cNvPr>
          <xdr:cNvSpPr txBox="1"/>
        </xdr:nvSpPr>
        <xdr:spPr>
          <a:xfrm>
            <a:off x="1703541" y="1735496"/>
            <a:ext cx="1626228" cy="59596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spcAft>
                <a:spcPts val="450"/>
              </a:spcAft>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S&amp;P Global </a:t>
            </a:r>
          </a:p>
          <a:p>
            <a:pPr algn="ctr" defTabSz="342884">
              <a:spcAft>
                <a:spcPts val="450"/>
              </a:spcAft>
              <a:defRPr/>
            </a:pPr>
            <a:r>
              <a:rPr lang="es-ES" sz="1100" b="1">
                <a:solidFill>
                  <a:prstClr val="white"/>
                </a:solidFill>
                <a:latin typeface="Roboto" panose="02000000000000000000" pitchFamily="2" charset="0"/>
                <a:ea typeface="Roboto" panose="02000000000000000000" pitchFamily="2" charset="0"/>
                <a:cs typeface="Roboto" panose="02000000000000000000" pitchFamily="2" charset="0"/>
              </a:rPr>
              <a:t>Corporate</a:t>
            </a:r>
            <a:r>
              <a:rPr lang="es-ES" sz="1100" b="1" baseline="0">
                <a:solidFill>
                  <a:prstClr val="white"/>
                </a:solidFill>
                <a:latin typeface="Roboto" panose="02000000000000000000" pitchFamily="2" charset="0"/>
                <a:ea typeface="Roboto" panose="02000000000000000000" pitchFamily="2" charset="0"/>
                <a:cs typeface="Roboto" panose="02000000000000000000" pitchFamily="2" charset="0"/>
              </a:rPr>
              <a:t> Sustainability Assessment (</a:t>
            </a:r>
            <a:r>
              <a:rPr lang="es-ES" sz="1100" b="1">
                <a:solidFill>
                  <a:prstClr val="white"/>
                </a:solidFill>
                <a:latin typeface="Roboto" panose="02000000000000000000" pitchFamily="2" charset="0"/>
                <a:ea typeface="Roboto" panose="02000000000000000000" pitchFamily="2" charset="0"/>
                <a:cs typeface="Roboto" panose="02000000000000000000" pitchFamily="2" charset="0"/>
              </a:rPr>
              <a:t>CSA)</a:t>
            </a:r>
          </a:p>
        </xdr:txBody>
      </xdr:sp>
      <xdr:sp macro="" textlink="">
        <xdr:nvSpPr>
          <xdr:cNvPr id="97" name="TextBox 91">
            <a:extLst>
              <a:ext uri="{FF2B5EF4-FFF2-40B4-BE49-F238E27FC236}">
                <a16:creationId xmlns:a16="http://schemas.microsoft.com/office/drawing/2014/main" id="{53C9E0B0-156D-734F-9D43-82EB328DB0AB}"/>
              </a:ext>
            </a:extLst>
          </xdr:cNvPr>
          <xdr:cNvSpPr txBox="1"/>
        </xdr:nvSpPr>
        <xdr:spPr>
          <a:xfrm>
            <a:off x="3384399" y="1712966"/>
            <a:ext cx="623421" cy="51636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81</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100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98" name="TextBox 92">
            <a:extLst>
              <a:ext uri="{FF2B5EF4-FFF2-40B4-BE49-F238E27FC236}">
                <a16:creationId xmlns:a16="http://schemas.microsoft.com/office/drawing/2014/main" id="{B58204A3-A197-3D43-800C-7DE32D87E8B7}"/>
              </a:ext>
            </a:extLst>
          </xdr:cNvPr>
          <xdr:cNvSpPr txBox="1"/>
        </xdr:nvSpPr>
        <xdr:spPr>
          <a:xfrm>
            <a:off x="1581859" y="2308973"/>
            <a:ext cx="2378118" cy="86535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Cellnex has improved in the Governance (+8p) and Social (+15p) dimensions, upgrading its overall score to 81p in CSA 2022 (+8p vs CSA 2021, +c.11%). Included in the 2023 Sustainability Yearbook as ‘Industry Mover’.</a:t>
            </a:r>
          </a:p>
        </xdr:txBody>
      </xdr:sp>
      <xdr:sp macro="" textlink="">
        <xdr:nvSpPr>
          <xdr:cNvPr id="99" name="Rectangle: Rounded Corners 69">
            <a:extLst>
              <a:ext uri="{FF2B5EF4-FFF2-40B4-BE49-F238E27FC236}">
                <a16:creationId xmlns:a16="http://schemas.microsoft.com/office/drawing/2014/main" id="{7B75E287-F0EB-1C41-83D3-72773A422DCD}"/>
              </a:ext>
            </a:extLst>
          </xdr:cNvPr>
          <xdr:cNvSpPr>
            <a:spLocks noChangeAspect="1"/>
          </xdr:cNvSpPr>
        </xdr:nvSpPr>
        <xdr:spPr>
          <a:xfrm>
            <a:off x="1037657" y="1425096"/>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pic>
        <xdr:nvPicPr>
          <xdr:cNvPr id="100" name="Picture 8" descr="S&amp;amp;P Dow Jones Indices">
            <a:extLst>
              <a:ext uri="{FF2B5EF4-FFF2-40B4-BE49-F238E27FC236}">
                <a16:creationId xmlns:a16="http://schemas.microsoft.com/office/drawing/2014/main" id="{FF84DFEA-4462-1844-936D-8A2ADFE8383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25275" y="1518382"/>
            <a:ext cx="843383" cy="253703"/>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279400</xdr:colOff>
      <xdr:row>41</xdr:row>
      <xdr:rowOff>127000</xdr:rowOff>
    </xdr:from>
    <xdr:to>
      <xdr:col>14</xdr:col>
      <xdr:colOff>127000</xdr:colOff>
      <xdr:row>57</xdr:row>
      <xdr:rowOff>139700</xdr:rowOff>
    </xdr:to>
    <xdr:graphicFrame macro="">
      <xdr:nvGraphicFramePr>
        <xdr:cNvPr id="101" name="Gráfico 1">
          <a:extLst>
            <a:ext uri="{FF2B5EF4-FFF2-40B4-BE49-F238E27FC236}">
              <a16:creationId xmlns:a16="http://schemas.microsoft.com/office/drawing/2014/main" id="{5157C7F1-0304-6D4C-A4ED-5F83F2497A91}"/>
            </a:ext>
            <a:ext uri="{147F2762-F138-4A5C-976F-8EAC2B608ADB}">
              <a16:predDERef xmlns:a16="http://schemas.microsoft.com/office/drawing/2014/main" pred="{37C9D258-9A12-40E6-A7F5-F7C87040ED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60</xdr:row>
      <xdr:rowOff>76200</xdr:rowOff>
    </xdr:from>
    <xdr:to>
      <xdr:col>6</xdr:col>
      <xdr:colOff>537862</xdr:colOff>
      <xdr:row>74</xdr:row>
      <xdr:rowOff>3453</xdr:rowOff>
    </xdr:to>
    <xdr:grpSp>
      <xdr:nvGrpSpPr>
        <xdr:cNvPr id="102" name="Group 80">
          <a:extLst>
            <a:ext uri="{FF2B5EF4-FFF2-40B4-BE49-F238E27FC236}">
              <a16:creationId xmlns:a16="http://schemas.microsoft.com/office/drawing/2014/main" id="{B7107B24-DE28-3047-BA57-1A2B0A748204}"/>
            </a:ext>
          </a:extLst>
        </xdr:cNvPr>
        <xdr:cNvGrpSpPr/>
      </xdr:nvGrpSpPr>
      <xdr:grpSpPr>
        <a:xfrm>
          <a:off x="1419225" y="11487150"/>
          <a:ext cx="4206892" cy="2327553"/>
          <a:chOff x="1164714" y="4581787"/>
          <a:chExt cx="2850423" cy="1563963"/>
        </a:xfrm>
      </xdr:grpSpPr>
      <xdr:sp macro="" textlink="">
        <xdr:nvSpPr>
          <xdr:cNvPr id="103" name="Rectangle: Rounded Corners 48">
            <a:extLst>
              <a:ext uri="{FF2B5EF4-FFF2-40B4-BE49-F238E27FC236}">
                <a16:creationId xmlns:a16="http://schemas.microsoft.com/office/drawing/2014/main" id="{756A9C44-7C4A-EA4A-B1B7-54DAEA02F12C}"/>
              </a:ext>
            </a:extLst>
          </xdr:cNvPr>
          <xdr:cNvSpPr/>
        </xdr:nvSpPr>
        <xdr:spPr>
          <a:xfrm>
            <a:off x="1621091" y="4824396"/>
            <a:ext cx="2394046" cy="1321354"/>
          </a:xfrm>
          <a:prstGeom prst="roundRect">
            <a:avLst/>
          </a:prstGeom>
          <a:solidFill>
            <a:srgbClr val="334350"/>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04" name="TextBox 90">
            <a:extLst>
              <a:ext uri="{FF2B5EF4-FFF2-40B4-BE49-F238E27FC236}">
                <a16:creationId xmlns:a16="http://schemas.microsoft.com/office/drawing/2014/main" id="{495AB36D-7218-DF42-B600-50EC9C05FE1F}"/>
              </a:ext>
            </a:extLst>
          </xdr:cNvPr>
          <xdr:cNvSpPr txBox="1"/>
        </xdr:nvSpPr>
        <xdr:spPr>
          <a:xfrm>
            <a:off x="1756266" y="5015902"/>
            <a:ext cx="1093906" cy="222120"/>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FTSE4Good</a:t>
            </a:r>
          </a:p>
        </xdr:txBody>
      </xdr:sp>
      <xdr:sp macro="" textlink="">
        <xdr:nvSpPr>
          <xdr:cNvPr id="105" name="TextBox 91">
            <a:extLst>
              <a:ext uri="{FF2B5EF4-FFF2-40B4-BE49-F238E27FC236}">
                <a16:creationId xmlns:a16="http://schemas.microsoft.com/office/drawing/2014/main" id="{B94B39C9-8F84-A243-830D-09AFF8763E55}"/>
              </a:ext>
            </a:extLst>
          </xdr:cNvPr>
          <xdr:cNvSpPr txBox="1"/>
        </xdr:nvSpPr>
        <xdr:spPr>
          <a:xfrm>
            <a:off x="3487503" y="4872283"/>
            <a:ext cx="505043" cy="451916"/>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4.3</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5</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06" name="TextBox 92">
            <a:extLst>
              <a:ext uri="{FF2B5EF4-FFF2-40B4-BE49-F238E27FC236}">
                <a16:creationId xmlns:a16="http://schemas.microsoft.com/office/drawing/2014/main" id="{9898371F-C1D8-5742-8441-C19516E4BC2E}"/>
              </a:ext>
            </a:extLst>
          </xdr:cNvPr>
          <xdr:cNvSpPr txBox="1"/>
        </xdr:nvSpPr>
        <xdr:spPr>
          <a:xfrm>
            <a:off x="1745657" y="5426192"/>
            <a:ext cx="2218936" cy="706071"/>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Annual performance decrease of 0.1p. Outstripping 1.4 points the average rating of the telecom industry and top performer in the Governance dimension.</a:t>
            </a:r>
          </a:p>
        </xdr:txBody>
      </xdr:sp>
      <xdr:sp macro="" textlink="">
        <xdr:nvSpPr>
          <xdr:cNvPr id="107" name="Rectangle: Rounded Corners 85">
            <a:extLst>
              <a:ext uri="{FF2B5EF4-FFF2-40B4-BE49-F238E27FC236}">
                <a16:creationId xmlns:a16="http://schemas.microsoft.com/office/drawing/2014/main" id="{9C12A8DA-C4AD-CD4E-8FD0-7C8C48CA7EEB}"/>
              </a:ext>
            </a:extLst>
          </xdr:cNvPr>
          <xdr:cNvSpPr>
            <a:spLocks noChangeAspect="1"/>
          </xdr:cNvSpPr>
        </xdr:nvSpPr>
        <xdr:spPr>
          <a:xfrm>
            <a:off x="1164714" y="4581787"/>
            <a:ext cx="783000" cy="456988"/>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pic>
        <xdr:nvPicPr>
          <xdr:cNvPr id="108" name="Picture 53" descr="FTSE4Good — Naturgy">
            <a:extLst>
              <a:ext uri="{FF2B5EF4-FFF2-40B4-BE49-F238E27FC236}">
                <a16:creationId xmlns:a16="http://schemas.microsoft.com/office/drawing/2014/main" id="{2C2A2CBF-8471-054F-B435-CE3E8844C25A}"/>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08282" y="4641776"/>
            <a:ext cx="654989" cy="37707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406400</xdr:colOff>
      <xdr:row>59</xdr:row>
      <xdr:rowOff>152400</xdr:rowOff>
    </xdr:from>
    <xdr:to>
      <xdr:col>14</xdr:col>
      <xdr:colOff>127000</xdr:colOff>
      <xdr:row>76</xdr:row>
      <xdr:rowOff>105834</xdr:rowOff>
    </xdr:to>
    <xdr:graphicFrame macro="">
      <xdr:nvGraphicFramePr>
        <xdr:cNvPr id="109" name="Gráfico 1">
          <a:extLst>
            <a:ext uri="{FF2B5EF4-FFF2-40B4-BE49-F238E27FC236}">
              <a16:creationId xmlns:a16="http://schemas.microsoft.com/office/drawing/2014/main" id="{02B3BC84-413B-0146-8FA5-1D9607B0B45F}"/>
            </a:ext>
            <a:ext uri="{147F2762-F138-4A5C-976F-8EAC2B608ADB}">
              <a16:predDERef xmlns:a16="http://schemas.microsoft.com/office/drawing/2014/main" pred="{00432AF8-0E89-437E-9AFD-BD435CF03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78</xdr:row>
      <xdr:rowOff>76200</xdr:rowOff>
    </xdr:from>
    <xdr:to>
      <xdr:col>6</xdr:col>
      <xdr:colOff>561951</xdr:colOff>
      <xdr:row>91</xdr:row>
      <xdr:rowOff>117973</xdr:rowOff>
    </xdr:to>
    <xdr:grpSp>
      <xdr:nvGrpSpPr>
        <xdr:cNvPr id="142" name="Group 119">
          <a:hlinkClick xmlns:r="http://schemas.openxmlformats.org/officeDocument/2006/relationships" r:id="rId12"/>
          <a:extLst>
            <a:ext uri="{FF2B5EF4-FFF2-40B4-BE49-F238E27FC236}">
              <a16:creationId xmlns:a16="http://schemas.microsoft.com/office/drawing/2014/main" id="{D373A57B-6A77-0047-919F-AAF21232B7AA}"/>
            </a:ext>
          </a:extLst>
        </xdr:cNvPr>
        <xdr:cNvGrpSpPr/>
      </xdr:nvGrpSpPr>
      <xdr:grpSpPr>
        <a:xfrm>
          <a:off x="1419225" y="14573250"/>
          <a:ext cx="4227171" cy="2270623"/>
          <a:chOff x="4515550" y="1175948"/>
          <a:chExt cx="2981135" cy="1794916"/>
        </a:xfrm>
      </xdr:grpSpPr>
      <xdr:grpSp>
        <xdr:nvGrpSpPr>
          <xdr:cNvPr id="143" name="Group 120">
            <a:extLst>
              <a:ext uri="{FF2B5EF4-FFF2-40B4-BE49-F238E27FC236}">
                <a16:creationId xmlns:a16="http://schemas.microsoft.com/office/drawing/2014/main" id="{BE618273-5003-774B-A586-78DBBB6B6A19}"/>
              </a:ext>
            </a:extLst>
          </xdr:cNvPr>
          <xdr:cNvGrpSpPr/>
        </xdr:nvGrpSpPr>
        <xdr:grpSpPr>
          <a:xfrm>
            <a:off x="4515550" y="1175948"/>
            <a:ext cx="2981135" cy="1794916"/>
            <a:chOff x="4810065" y="1685377"/>
            <a:chExt cx="2981135" cy="1794916"/>
          </a:xfrm>
        </xdr:grpSpPr>
        <xdr:sp macro="" textlink="">
          <xdr:nvSpPr>
            <xdr:cNvPr id="145" name="Freeform 364">
              <a:extLst>
                <a:ext uri="{FF2B5EF4-FFF2-40B4-BE49-F238E27FC236}">
                  <a16:creationId xmlns:a16="http://schemas.microsoft.com/office/drawing/2014/main" id="{34B59990-51C6-0345-82AF-3272DCC03140}"/>
                </a:ext>
              </a:extLst>
            </xdr:cNvPr>
            <xdr:cNvSpPr>
              <a:spLocks noEditPoints="1"/>
            </xdr:cNvSpPr>
          </xdr:nvSpPr>
          <xdr:spPr bwMode="auto">
            <a:xfrm>
              <a:off x="6548538" y="2074382"/>
              <a:ext cx="173297" cy="133990"/>
            </a:xfrm>
            <a:custGeom>
              <a:avLst/>
              <a:gdLst>
                <a:gd name="T0" fmla="*/ 83 w 89"/>
                <a:gd name="T1" fmla="*/ 18 h 81"/>
                <a:gd name="T2" fmla="*/ 46 w 89"/>
                <a:gd name="T3" fmla="*/ 80 h 81"/>
                <a:gd name="T4" fmla="*/ 5 w 89"/>
                <a:gd name="T5" fmla="*/ 59 h 81"/>
                <a:gd name="T6" fmla="*/ 13 w 89"/>
                <a:gd name="T7" fmla="*/ 32 h 81"/>
                <a:gd name="T8" fmla="*/ 38 w 89"/>
                <a:gd name="T9" fmla="*/ 2 h 81"/>
                <a:gd name="T10" fmla="*/ 40 w 89"/>
                <a:gd name="T11" fmla="*/ 29 h 81"/>
                <a:gd name="T12" fmla="*/ 40 w 89"/>
                <a:gd name="T13" fmla="*/ 38 h 81"/>
                <a:gd name="T14" fmla="*/ 57 w 89"/>
                <a:gd name="T15" fmla="*/ 58 h 81"/>
                <a:gd name="T16" fmla="*/ 66 w 89"/>
                <a:gd name="T17" fmla="*/ 35 h 81"/>
                <a:gd name="T18" fmla="*/ 58 w 89"/>
                <a:gd name="T19" fmla="*/ 22 h 81"/>
                <a:gd name="T20" fmla="*/ 35 w 89"/>
                <a:gd name="T21" fmla="*/ 12 h 81"/>
                <a:gd name="T22" fmla="*/ 34 w 89"/>
                <a:gd name="T23" fmla="*/ 13 h 81"/>
                <a:gd name="T24" fmla="*/ 31 w 89"/>
                <a:gd name="T25" fmla="*/ 17 h 81"/>
                <a:gd name="T26" fmla="*/ 33 w 89"/>
                <a:gd name="T27" fmla="*/ 14 h 81"/>
                <a:gd name="T28" fmla="*/ 35 w 89"/>
                <a:gd name="T29" fmla="*/ 12 h 81"/>
                <a:gd name="T30" fmla="*/ 36 w 89"/>
                <a:gd name="T31" fmla="*/ 15 h 81"/>
                <a:gd name="T32" fmla="*/ 31 w 89"/>
                <a:gd name="T33" fmla="*/ 23 h 81"/>
                <a:gd name="T34" fmla="*/ 32 w 89"/>
                <a:gd name="T35" fmla="*/ 21 h 81"/>
                <a:gd name="T36" fmla="*/ 34 w 89"/>
                <a:gd name="T37" fmla="*/ 25 h 81"/>
                <a:gd name="T38" fmla="*/ 12 w 89"/>
                <a:gd name="T39" fmla="*/ 38 h 81"/>
                <a:gd name="T40" fmla="*/ 14 w 89"/>
                <a:gd name="T41" fmla="*/ 33 h 81"/>
                <a:gd name="T42" fmla="*/ 65 w 89"/>
                <a:gd name="T43" fmla="*/ 40 h 81"/>
                <a:gd name="T44" fmla="*/ 69 w 89"/>
                <a:gd name="T45" fmla="*/ 46 h 81"/>
                <a:gd name="T46" fmla="*/ 7 w 89"/>
                <a:gd name="T47" fmla="*/ 52 h 81"/>
                <a:gd name="T48" fmla="*/ 7 w 89"/>
                <a:gd name="T49" fmla="*/ 52 h 81"/>
                <a:gd name="T50" fmla="*/ 19 w 89"/>
                <a:gd name="T51" fmla="*/ 55 h 81"/>
                <a:gd name="T52" fmla="*/ 12 w 89"/>
                <a:gd name="T53" fmla="*/ 55 h 81"/>
                <a:gd name="T54" fmla="*/ 28 w 89"/>
                <a:gd name="T55" fmla="*/ 55 h 81"/>
                <a:gd name="T56" fmla="*/ 61 w 89"/>
                <a:gd name="T57" fmla="*/ 50 h 81"/>
                <a:gd name="T58" fmla="*/ 61 w 89"/>
                <a:gd name="T59" fmla="*/ 50 h 81"/>
                <a:gd name="T60" fmla="*/ 31 w 89"/>
                <a:gd name="T61" fmla="*/ 44 h 81"/>
                <a:gd name="T62" fmla="*/ 38 w 89"/>
                <a:gd name="T63" fmla="*/ 48 h 81"/>
                <a:gd name="T64" fmla="*/ 18 w 89"/>
                <a:gd name="T65" fmla="*/ 51 h 81"/>
                <a:gd name="T66" fmla="*/ 25 w 89"/>
                <a:gd name="T67" fmla="*/ 54 h 81"/>
                <a:gd name="T68" fmla="*/ 27 w 89"/>
                <a:gd name="T69" fmla="*/ 51 h 81"/>
                <a:gd name="T70" fmla="*/ 16 w 89"/>
                <a:gd name="T71" fmla="*/ 55 h 81"/>
                <a:gd name="T72" fmla="*/ 35 w 89"/>
                <a:gd name="T73" fmla="*/ 59 h 81"/>
                <a:gd name="T74" fmla="*/ 33 w 89"/>
                <a:gd name="T75" fmla="*/ 57 h 81"/>
                <a:gd name="T76" fmla="*/ 35 w 89"/>
                <a:gd name="T77" fmla="*/ 64 h 81"/>
                <a:gd name="T78" fmla="*/ 44 w 89"/>
                <a:gd name="T79" fmla="*/ 67 h 81"/>
                <a:gd name="T80" fmla="*/ 46 w 89"/>
                <a:gd name="T81" fmla="*/ 68 h 81"/>
                <a:gd name="T82" fmla="*/ 51 w 89"/>
                <a:gd name="T83" fmla="*/ 68 h 81"/>
                <a:gd name="T84" fmla="*/ 47 w 89"/>
                <a:gd name="T85" fmla="*/ 75 h 81"/>
                <a:gd name="T86" fmla="*/ 51 w 89"/>
                <a:gd name="T87" fmla="*/ 68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89" h="81">
                  <a:moveTo>
                    <a:pt x="58" y="0"/>
                  </a:moveTo>
                  <a:cubicBezTo>
                    <a:pt x="59" y="6"/>
                    <a:pt x="58" y="14"/>
                    <a:pt x="61" y="19"/>
                  </a:cubicBezTo>
                  <a:cubicBezTo>
                    <a:pt x="70" y="20"/>
                    <a:pt x="75" y="19"/>
                    <a:pt x="83" y="18"/>
                  </a:cubicBezTo>
                  <a:cubicBezTo>
                    <a:pt x="89" y="36"/>
                    <a:pt x="73" y="48"/>
                    <a:pt x="64" y="57"/>
                  </a:cubicBezTo>
                  <a:cubicBezTo>
                    <a:pt x="62" y="57"/>
                    <a:pt x="63" y="55"/>
                    <a:pt x="60" y="56"/>
                  </a:cubicBezTo>
                  <a:cubicBezTo>
                    <a:pt x="59" y="67"/>
                    <a:pt x="51" y="72"/>
                    <a:pt x="46" y="80"/>
                  </a:cubicBezTo>
                  <a:cubicBezTo>
                    <a:pt x="41" y="79"/>
                    <a:pt x="37" y="81"/>
                    <a:pt x="32" y="78"/>
                  </a:cubicBezTo>
                  <a:cubicBezTo>
                    <a:pt x="34" y="72"/>
                    <a:pt x="31" y="64"/>
                    <a:pt x="30" y="58"/>
                  </a:cubicBezTo>
                  <a:cubicBezTo>
                    <a:pt x="22" y="57"/>
                    <a:pt x="13" y="59"/>
                    <a:pt x="5" y="59"/>
                  </a:cubicBezTo>
                  <a:cubicBezTo>
                    <a:pt x="3" y="57"/>
                    <a:pt x="4" y="51"/>
                    <a:pt x="1" y="50"/>
                  </a:cubicBezTo>
                  <a:cubicBezTo>
                    <a:pt x="0" y="42"/>
                    <a:pt x="7" y="39"/>
                    <a:pt x="9" y="32"/>
                  </a:cubicBezTo>
                  <a:cubicBezTo>
                    <a:pt x="11" y="31"/>
                    <a:pt x="12" y="31"/>
                    <a:pt x="13" y="32"/>
                  </a:cubicBezTo>
                  <a:cubicBezTo>
                    <a:pt x="13" y="30"/>
                    <a:pt x="13" y="27"/>
                    <a:pt x="15" y="27"/>
                  </a:cubicBezTo>
                  <a:cubicBezTo>
                    <a:pt x="18" y="27"/>
                    <a:pt x="21" y="26"/>
                    <a:pt x="24" y="25"/>
                  </a:cubicBezTo>
                  <a:cubicBezTo>
                    <a:pt x="23" y="13"/>
                    <a:pt x="33" y="10"/>
                    <a:pt x="38" y="2"/>
                  </a:cubicBezTo>
                  <a:cubicBezTo>
                    <a:pt x="45" y="2"/>
                    <a:pt x="51" y="1"/>
                    <a:pt x="58" y="0"/>
                  </a:cubicBezTo>
                  <a:close/>
                  <a:moveTo>
                    <a:pt x="41" y="5"/>
                  </a:moveTo>
                  <a:cubicBezTo>
                    <a:pt x="39" y="12"/>
                    <a:pt x="43" y="22"/>
                    <a:pt x="40" y="29"/>
                  </a:cubicBezTo>
                  <a:cubicBezTo>
                    <a:pt x="33" y="26"/>
                    <a:pt x="26" y="30"/>
                    <a:pt x="17" y="29"/>
                  </a:cubicBezTo>
                  <a:cubicBezTo>
                    <a:pt x="16" y="31"/>
                    <a:pt x="17" y="36"/>
                    <a:pt x="18" y="39"/>
                  </a:cubicBezTo>
                  <a:cubicBezTo>
                    <a:pt x="26" y="39"/>
                    <a:pt x="32" y="38"/>
                    <a:pt x="40" y="38"/>
                  </a:cubicBezTo>
                  <a:cubicBezTo>
                    <a:pt x="44" y="41"/>
                    <a:pt x="40" y="49"/>
                    <a:pt x="42" y="55"/>
                  </a:cubicBezTo>
                  <a:cubicBezTo>
                    <a:pt x="42" y="57"/>
                    <a:pt x="46" y="57"/>
                    <a:pt x="43" y="59"/>
                  </a:cubicBezTo>
                  <a:cubicBezTo>
                    <a:pt x="47" y="57"/>
                    <a:pt x="54" y="63"/>
                    <a:pt x="57" y="58"/>
                  </a:cubicBezTo>
                  <a:cubicBezTo>
                    <a:pt x="57" y="56"/>
                    <a:pt x="54" y="57"/>
                    <a:pt x="54" y="55"/>
                  </a:cubicBezTo>
                  <a:cubicBezTo>
                    <a:pt x="60" y="52"/>
                    <a:pt x="54" y="40"/>
                    <a:pt x="58" y="36"/>
                  </a:cubicBezTo>
                  <a:cubicBezTo>
                    <a:pt x="61" y="37"/>
                    <a:pt x="64" y="36"/>
                    <a:pt x="66" y="35"/>
                  </a:cubicBezTo>
                  <a:cubicBezTo>
                    <a:pt x="70" y="38"/>
                    <a:pt x="75" y="37"/>
                    <a:pt x="79" y="36"/>
                  </a:cubicBezTo>
                  <a:cubicBezTo>
                    <a:pt x="81" y="32"/>
                    <a:pt x="81" y="28"/>
                    <a:pt x="81" y="22"/>
                  </a:cubicBezTo>
                  <a:cubicBezTo>
                    <a:pt x="74" y="21"/>
                    <a:pt x="65" y="22"/>
                    <a:pt x="58" y="22"/>
                  </a:cubicBezTo>
                  <a:cubicBezTo>
                    <a:pt x="57" y="17"/>
                    <a:pt x="56" y="10"/>
                    <a:pt x="56" y="4"/>
                  </a:cubicBezTo>
                  <a:cubicBezTo>
                    <a:pt x="51" y="3"/>
                    <a:pt x="45" y="4"/>
                    <a:pt x="41" y="5"/>
                  </a:cubicBezTo>
                  <a:close/>
                  <a:moveTo>
                    <a:pt x="35" y="12"/>
                  </a:moveTo>
                  <a:cubicBezTo>
                    <a:pt x="35" y="12"/>
                    <a:pt x="35" y="12"/>
                    <a:pt x="35" y="12"/>
                  </a:cubicBezTo>
                  <a:cubicBezTo>
                    <a:pt x="34" y="12"/>
                    <a:pt x="34" y="12"/>
                    <a:pt x="34" y="13"/>
                  </a:cubicBezTo>
                  <a:cubicBezTo>
                    <a:pt x="34" y="13"/>
                    <a:pt x="34" y="13"/>
                    <a:pt x="34" y="13"/>
                  </a:cubicBezTo>
                  <a:cubicBezTo>
                    <a:pt x="33" y="13"/>
                    <a:pt x="33" y="14"/>
                    <a:pt x="33" y="14"/>
                  </a:cubicBezTo>
                  <a:cubicBezTo>
                    <a:pt x="33" y="14"/>
                    <a:pt x="33" y="14"/>
                    <a:pt x="32" y="14"/>
                  </a:cubicBezTo>
                  <a:cubicBezTo>
                    <a:pt x="32" y="16"/>
                    <a:pt x="30" y="15"/>
                    <a:pt x="31" y="17"/>
                  </a:cubicBezTo>
                  <a:cubicBezTo>
                    <a:pt x="29" y="18"/>
                    <a:pt x="26" y="21"/>
                    <a:pt x="28" y="23"/>
                  </a:cubicBezTo>
                  <a:cubicBezTo>
                    <a:pt x="28" y="21"/>
                    <a:pt x="30" y="20"/>
                    <a:pt x="31" y="17"/>
                  </a:cubicBezTo>
                  <a:cubicBezTo>
                    <a:pt x="32" y="16"/>
                    <a:pt x="33" y="16"/>
                    <a:pt x="33" y="14"/>
                  </a:cubicBezTo>
                  <a:cubicBezTo>
                    <a:pt x="34" y="14"/>
                    <a:pt x="34" y="14"/>
                    <a:pt x="34" y="13"/>
                  </a:cubicBezTo>
                  <a:cubicBezTo>
                    <a:pt x="35" y="13"/>
                    <a:pt x="35" y="13"/>
                    <a:pt x="35" y="12"/>
                  </a:cubicBezTo>
                  <a:cubicBezTo>
                    <a:pt x="35" y="12"/>
                    <a:pt x="35" y="12"/>
                    <a:pt x="35" y="12"/>
                  </a:cubicBezTo>
                  <a:cubicBezTo>
                    <a:pt x="36" y="11"/>
                    <a:pt x="35" y="11"/>
                    <a:pt x="35" y="12"/>
                  </a:cubicBezTo>
                  <a:close/>
                  <a:moveTo>
                    <a:pt x="36" y="15"/>
                  </a:moveTo>
                  <a:cubicBezTo>
                    <a:pt x="37" y="15"/>
                    <a:pt x="36" y="15"/>
                    <a:pt x="36" y="15"/>
                  </a:cubicBezTo>
                  <a:close/>
                  <a:moveTo>
                    <a:pt x="32" y="21"/>
                  </a:moveTo>
                  <a:cubicBezTo>
                    <a:pt x="32" y="21"/>
                    <a:pt x="31" y="21"/>
                    <a:pt x="31" y="21"/>
                  </a:cubicBezTo>
                  <a:cubicBezTo>
                    <a:pt x="31" y="21"/>
                    <a:pt x="30" y="23"/>
                    <a:pt x="31" y="23"/>
                  </a:cubicBezTo>
                  <a:cubicBezTo>
                    <a:pt x="32" y="22"/>
                    <a:pt x="32" y="22"/>
                    <a:pt x="32" y="21"/>
                  </a:cubicBezTo>
                  <a:cubicBezTo>
                    <a:pt x="33" y="21"/>
                    <a:pt x="34" y="19"/>
                    <a:pt x="34" y="18"/>
                  </a:cubicBezTo>
                  <a:cubicBezTo>
                    <a:pt x="33" y="18"/>
                    <a:pt x="32" y="20"/>
                    <a:pt x="32" y="21"/>
                  </a:cubicBezTo>
                  <a:close/>
                  <a:moveTo>
                    <a:pt x="34" y="25"/>
                  </a:moveTo>
                  <a:cubicBezTo>
                    <a:pt x="34" y="23"/>
                    <a:pt x="39" y="22"/>
                    <a:pt x="37" y="19"/>
                  </a:cubicBezTo>
                  <a:cubicBezTo>
                    <a:pt x="36" y="21"/>
                    <a:pt x="32" y="23"/>
                    <a:pt x="34" y="25"/>
                  </a:cubicBezTo>
                  <a:close/>
                  <a:moveTo>
                    <a:pt x="30" y="24"/>
                  </a:moveTo>
                  <a:cubicBezTo>
                    <a:pt x="30" y="25"/>
                    <a:pt x="29" y="24"/>
                    <a:pt x="30" y="24"/>
                  </a:cubicBezTo>
                  <a:close/>
                  <a:moveTo>
                    <a:pt x="12" y="38"/>
                  </a:moveTo>
                  <a:cubicBezTo>
                    <a:pt x="9" y="40"/>
                    <a:pt x="5" y="44"/>
                    <a:pt x="6" y="48"/>
                  </a:cubicBezTo>
                  <a:cubicBezTo>
                    <a:pt x="7" y="45"/>
                    <a:pt x="11" y="42"/>
                    <a:pt x="12" y="38"/>
                  </a:cubicBezTo>
                  <a:cubicBezTo>
                    <a:pt x="14" y="37"/>
                    <a:pt x="14" y="35"/>
                    <a:pt x="14" y="33"/>
                  </a:cubicBezTo>
                  <a:cubicBezTo>
                    <a:pt x="11" y="34"/>
                    <a:pt x="13" y="37"/>
                    <a:pt x="12" y="38"/>
                  </a:cubicBezTo>
                  <a:close/>
                  <a:moveTo>
                    <a:pt x="60" y="48"/>
                  </a:moveTo>
                  <a:cubicBezTo>
                    <a:pt x="61" y="45"/>
                    <a:pt x="64" y="43"/>
                    <a:pt x="65" y="40"/>
                  </a:cubicBezTo>
                  <a:cubicBezTo>
                    <a:pt x="61" y="40"/>
                    <a:pt x="58" y="45"/>
                    <a:pt x="60" y="48"/>
                  </a:cubicBezTo>
                  <a:close/>
                  <a:moveTo>
                    <a:pt x="63" y="53"/>
                  </a:moveTo>
                  <a:cubicBezTo>
                    <a:pt x="66" y="52"/>
                    <a:pt x="67" y="49"/>
                    <a:pt x="69" y="46"/>
                  </a:cubicBezTo>
                  <a:cubicBezTo>
                    <a:pt x="71" y="44"/>
                    <a:pt x="74" y="42"/>
                    <a:pt x="73" y="40"/>
                  </a:cubicBezTo>
                  <a:cubicBezTo>
                    <a:pt x="70" y="44"/>
                    <a:pt x="65" y="48"/>
                    <a:pt x="63" y="53"/>
                  </a:cubicBezTo>
                  <a:close/>
                  <a:moveTo>
                    <a:pt x="7" y="52"/>
                  </a:moveTo>
                  <a:cubicBezTo>
                    <a:pt x="11" y="50"/>
                    <a:pt x="13" y="44"/>
                    <a:pt x="15" y="41"/>
                  </a:cubicBezTo>
                  <a:cubicBezTo>
                    <a:pt x="15" y="40"/>
                    <a:pt x="15" y="40"/>
                    <a:pt x="14" y="40"/>
                  </a:cubicBezTo>
                  <a:cubicBezTo>
                    <a:pt x="12" y="45"/>
                    <a:pt x="8" y="47"/>
                    <a:pt x="7" y="52"/>
                  </a:cubicBezTo>
                  <a:close/>
                  <a:moveTo>
                    <a:pt x="19" y="55"/>
                  </a:moveTo>
                  <a:cubicBezTo>
                    <a:pt x="23" y="54"/>
                    <a:pt x="27" y="45"/>
                    <a:pt x="28" y="41"/>
                  </a:cubicBezTo>
                  <a:cubicBezTo>
                    <a:pt x="25" y="46"/>
                    <a:pt x="21" y="50"/>
                    <a:pt x="19" y="55"/>
                  </a:cubicBezTo>
                  <a:close/>
                  <a:moveTo>
                    <a:pt x="12" y="55"/>
                  </a:moveTo>
                  <a:cubicBezTo>
                    <a:pt x="14" y="51"/>
                    <a:pt x="20" y="45"/>
                    <a:pt x="20" y="42"/>
                  </a:cubicBezTo>
                  <a:cubicBezTo>
                    <a:pt x="17" y="46"/>
                    <a:pt x="11" y="50"/>
                    <a:pt x="12" y="55"/>
                  </a:cubicBezTo>
                  <a:close/>
                  <a:moveTo>
                    <a:pt x="28" y="55"/>
                  </a:moveTo>
                  <a:cubicBezTo>
                    <a:pt x="32" y="51"/>
                    <a:pt x="35" y="47"/>
                    <a:pt x="38" y="42"/>
                  </a:cubicBezTo>
                  <a:cubicBezTo>
                    <a:pt x="32" y="44"/>
                    <a:pt x="30" y="49"/>
                    <a:pt x="28" y="55"/>
                  </a:cubicBezTo>
                  <a:close/>
                  <a:moveTo>
                    <a:pt x="67" y="42"/>
                  </a:moveTo>
                  <a:cubicBezTo>
                    <a:pt x="67" y="42"/>
                    <a:pt x="67" y="42"/>
                    <a:pt x="66" y="42"/>
                  </a:cubicBezTo>
                  <a:cubicBezTo>
                    <a:pt x="65" y="45"/>
                    <a:pt x="62" y="47"/>
                    <a:pt x="61" y="50"/>
                  </a:cubicBezTo>
                  <a:cubicBezTo>
                    <a:pt x="61" y="50"/>
                    <a:pt x="61" y="50"/>
                    <a:pt x="61" y="50"/>
                  </a:cubicBezTo>
                  <a:cubicBezTo>
                    <a:pt x="61" y="51"/>
                    <a:pt x="59" y="52"/>
                    <a:pt x="60" y="53"/>
                  </a:cubicBezTo>
                  <a:cubicBezTo>
                    <a:pt x="60" y="52"/>
                    <a:pt x="61" y="52"/>
                    <a:pt x="61" y="50"/>
                  </a:cubicBezTo>
                  <a:cubicBezTo>
                    <a:pt x="64" y="48"/>
                    <a:pt x="65" y="45"/>
                    <a:pt x="67" y="42"/>
                  </a:cubicBezTo>
                  <a:cubicBezTo>
                    <a:pt x="68" y="42"/>
                    <a:pt x="67" y="42"/>
                    <a:pt x="67" y="42"/>
                  </a:cubicBezTo>
                  <a:close/>
                  <a:moveTo>
                    <a:pt x="31" y="44"/>
                  </a:moveTo>
                  <a:cubicBezTo>
                    <a:pt x="32" y="46"/>
                    <a:pt x="32" y="41"/>
                    <a:pt x="31" y="44"/>
                  </a:cubicBezTo>
                  <a:close/>
                  <a:moveTo>
                    <a:pt x="37" y="51"/>
                  </a:moveTo>
                  <a:cubicBezTo>
                    <a:pt x="37" y="50"/>
                    <a:pt x="38" y="49"/>
                    <a:pt x="38" y="48"/>
                  </a:cubicBezTo>
                  <a:cubicBezTo>
                    <a:pt x="37" y="48"/>
                    <a:pt x="36" y="51"/>
                    <a:pt x="37" y="51"/>
                  </a:cubicBezTo>
                  <a:close/>
                  <a:moveTo>
                    <a:pt x="18" y="51"/>
                  </a:moveTo>
                  <a:cubicBezTo>
                    <a:pt x="18" y="51"/>
                    <a:pt x="18" y="50"/>
                    <a:pt x="18" y="51"/>
                  </a:cubicBezTo>
                  <a:close/>
                  <a:moveTo>
                    <a:pt x="27" y="51"/>
                  </a:moveTo>
                  <a:cubicBezTo>
                    <a:pt x="26" y="51"/>
                    <a:pt x="26" y="51"/>
                    <a:pt x="26" y="51"/>
                  </a:cubicBezTo>
                  <a:cubicBezTo>
                    <a:pt x="25" y="51"/>
                    <a:pt x="23" y="53"/>
                    <a:pt x="25" y="54"/>
                  </a:cubicBezTo>
                  <a:cubicBezTo>
                    <a:pt x="25" y="53"/>
                    <a:pt x="26" y="53"/>
                    <a:pt x="26" y="51"/>
                  </a:cubicBezTo>
                  <a:cubicBezTo>
                    <a:pt x="27" y="51"/>
                    <a:pt x="27" y="51"/>
                    <a:pt x="27" y="51"/>
                  </a:cubicBezTo>
                  <a:cubicBezTo>
                    <a:pt x="28" y="50"/>
                    <a:pt x="27" y="50"/>
                    <a:pt x="27" y="51"/>
                  </a:cubicBezTo>
                  <a:close/>
                  <a:moveTo>
                    <a:pt x="16" y="55"/>
                  </a:moveTo>
                  <a:cubicBezTo>
                    <a:pt x="16" y="54"/>
                    <a:pt x="20" y="52"/>
                    <a:pt x="17" y="51"/>
                  </a:cubicBezTo>
                  <a:cubicBezTo>
                    <a:pt x="17" y="53"/>
                    <a:pt x="14" y="54"/>
                    <a:pt x="16" y="55"/>
                  </a:cubicBezTo>
                  <a:close/>
                  <a:moveTo>
                    <a:pt x="35" y="59"/>
                  </a:moveTo>
                  <a:cubicBezTo>
                    <a:pt x="35" y="57"/>
                    <a:pt x="40" y="54"/>
                    <a:pt x="38" y="52"/>
                  </a:cubicBezTo>
                  <a:cubicBezTo>
                    <a:pt x="38" y="55"/>
                    <a:pt x="33" y="57"/>
                    <a:pt x="35" y="59"/>
                  </a:cubicBezTo>
                  <a:close/>
                  <a:moveTo>
                    <a:pt x="33" y="57"/>
                  </a:moveTo>
                  <a:cubicBezTo>
                    <a:pt x="34" y="56"/>
                    <a:pt x="34" y="55"/>
                    <a:pt x="35" y="53"/>
                  </a:cubicBezTo>
                  <a:cubicBezTo>
                    <a:pt x="33" y="53"/>
                    <a:pt x="32" y="56"/>
                    <a:pt x="33" y="57"/>
                  </a:cubicBezTo>
                  <a:close/>
                  <a:moveTo>
                    <a:pt x="35" y="64"/>
                  </a:moveTo>
                  <a:cubicBezTo>
                    <a:pt x="37" y="63"/>
                    <a:pt x="40" y="60"/>
                    <a:pt x="39" y="58"/>
                  </a:cubicBezTo>
                  <a:cubicBezTo>
                    <a:pt x="38" y="60"/>
                    <a:pt x="36" y="61"/>
                    <a:pt x="35" y="64"/>
                  </a:cubicBezTo>
                  <a:close/>
                  <a:moveTo>
                    <a:pt x="44" y="67"/>
                  </a:moveTo>
                  <a:cubicBezTo>
                    <a:pt x="44" y="66"/>
                    <a:pt x="48" y="63"/>
                    <a:pt x="45" y="63"/>
                  </a:cubicBezTo>
                  <a:cubicBezTo>
                    <a:pt x="46" y="65"/>
                    <a:pt x="42" y="66"/>
                    <a:pt x="44" y="67"/>
                  </a:cubicBezTo>
                  <a:close/>
                  <a:moveTo>
                    <a:pt x="46" y="68"/>
                  </a:moveTo>
                  <a:cubicBezTo>
                    <a:pt x="45" y="69"/>
                    <a:pt x="43" y="72"/>
                    <a:pt x="44" y="73"/>
                  </a:cubicBezTo>
                  <a:cubicBezTo>
                    <a:pt x="45" y="72"/>
                    <a:pt x="46" y="71"/>
                    <a:pt x="46" y="68"/>
                  </a:cubicBezTo>
                  <a:cubicBezTo>
                    <a:pt x="48" y="69"/>
                    <a:pt x="49" y="66"/>
                    <a:pt x="47" y="66"/>
                  </a:cubicBezTo>
                  <a:cubicBezTo>
                    <a:pt x="47" y="67"/>
                    <a:pt x="47" y="67"/>
                    <a:pt x="46" y="68"/>
                  </a:cubicBezTo>
                  <a:close/>
                  <a:moveTo>
                    <a:pt x="51" y="68"/>
                  </a:moveTo>
                  <a:cubicBezTo>
                    <a:pt x="51" y="68"/>
                    <a:pt x="51" y="68"/>
                    <a:pt x="50" y="68"/>
                  </a:cubicBezTo>
                  <a:cubicBezTo>
                    <a:pt x="50" y="69"/>
                    <a:pt x="48" y="69"/>
                    <a:pt x="49" y="72"/>
                  </a:cubicBezTo>
                  <a:cubicBezTo>
                    <a:pt x="48" y="72"/>
                    <a:pt x="45" y="74"/>
                    <a:pt x="47" y="75"/>
                  </a:cubicBezTo>
                  <a:cubicBezTo>
                    <a:pt x="47" y="73"/>
                    <a:pt x="49" y="73"/>
                    <a:pt x="49" y="72"/>
                  </a:cubicBezTo>
                  <a:cubicBezTo>
                    <a:pt x="50" y="71"/>
                    <a:pt x="50" y="69"/>
                    <a:pt x="51" y="68"/>
                  </a:cubicBezTo>
                  <a:cubicBezTo>
                    <a:pt x="52" y="67"/>
                    <a:pt x="51" y="67"/>
                    <a:pt x="51" y="68"/>
                  </a:cubicBezTo>
                  <a:close/>
                </a:path>
              </a:pathLst>
            </a:custGeom>
            <a:solidFill>
              <a:schemeClr val="bg1"/>
            </a:solidFill>
            <a:ln>
              <a:noFill/>
            </a:ln>
          </xdr:spPr>
          <xdr:txBody>
            <a:bodyPr vert="horz" wrap="square" lIns="68580" tIns="34290" rIns="68580" bIns="3429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33">
                <a:defRPr/>
              </a:pPr>
              <a:endParaRPr lang="en-GB" kern="0">
                <a:solidFill>
                  <a:prstClr val="black"/>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46" name="Rectangle: Rounded Corners 48">
              <a:extLst>
                <a:ext uri="{FF2B5EF4-FFF2-40B4-BE49-F238E27FC236}">
                  <a16:creationId xmlns:a16="http://schemas.microsoft.com/office/drawing/2014/main" id="{9490D753-08B4-194B-9787-6300F052932B}"/>
                </a:ext>
              </a:extLst>
            </xdr:cNvPr>
            <xdr:cNvSpPr/>
          </xdr:nvSpPr>
          <xdr:spPr>
            <a:xfrm>
              <a:off x="5266442" y="1927987"/>
              <a:ext cx="2497868" cy="1552306"/>
            </a:xfrm>
            <a:prstGeom prst="roundRect">
              <a:avLst/>
            </a:prstGeom>
            <a:solidFill>
              <a:srgbClr val="62B5E5"/>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47" name="TextBox 90">
              <a:extLst>
                <a:ext uri="{FF2B5EF4-FFF2-40B4-BE49-F238E27FC236}">
                  <a16:creationId xmlns:a16="http://schemas.microsoft.com/office/drawing/2014/main" id="{02B87734-B946-9145-BF4B-74480517364D}"/>
                </a:ext>
              </a:extLst>
            </xdr:cNvPr>
            <xdr:cNvSpPr txBox="1"/>
          </xdr:nvSpPr>
          <xdr:spPr>
            <a:xfrm>
              <a:off x="5401617" y="2041114"/>
              <a:ext cx="1093906" cy="44267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MSCI </a:t>
              </a:r>
            </a:p>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ESG Rating</a:t>
              </a:r>
            </a:p>
          </xdr:txBody>
        </xdr:sp>
        <xdr:sp macro="" textlink="">
          <xdr:nvSpPr>
            <xdr:cNvPr id="148" name="TextBox 91">
              <a:extLst>
                <a:ext uri="{FF2B5EF4-FFF2-40B4-BE49-F238E27FC236}">
                  <a16:creationId xmlns:a16="http://schemas.microsoft.com/office/drawing/2014/main" id="{051BDA6B-BF1C-044B-A4F5-16594D978930}"/>
                </a:ext>
              </a:extLst>
            </xdr:cNvPr>
            <xdr:cNvSpPr txBox="1"/>
          </xdr:nvSpPr>
          <xdr:spPr>
            <a:xfrm>
              <a:off x="7086774" y="1966142"/>
              <a:ext cx="704426" cy="530904"/>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AAA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CCC</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49" name="Rectangle: Rounded Corners 126">
              <a:extLst>
                <a:ext uri="{FF2B5EF4-FFF2-40B4-BE49-F238E27FC236}">
                  <a16:creationId xmlns:a16="http://schemas.microsoft.com/office/drawing/2014/main" id="{568848F8-075D-3445-BFF7-1445BBF31C4F}"/>
                </a:ext>
              </a:extLst>
            </xdr:cNvPr>
            <xdr:cNvSpPr>
              <a:spLocks noChangeAspect="1"/>
            </xdr:cNvSpPr>
          </xdr:nvSpPr>
          <xdr:spPr>
            <a:xfrm>
              <a:off x="4810065" y="1685377"/>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pic>
          <xdr:nvPicPr>
            <xdr:cNvPr id="150" name="Picture 22" descr="MSCI – Powering better investment decisions - MSCI">
              <a:extLst>
                <a:ext uri="{FF2B5EF4-FFF2-40B4-BE49-F238E27FC236}">
                  <a16:creationId xmlns:a16="http://schemas.microsoft.com/office/drawing/2014/main" id="{05B3FCD4-D290-2045-87E2-7DF71734671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892052" y="1827806"/>
              <a:ext cx="619027" cy="161925"/>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44" name="TextBox 92">
            <a:extLst>
              <a:ext uri="{FF2B5EF4-FFF2-40B4-BE49-F238E27FC236}">
                <a16:creationId xmlns:a16="http://schemas.microsoft.com/office/drawing/2014/main" id="{409DC6A4-9CB0-2C4D-81AF-F6A654F8AD1D}"/>
              </a:ext>
            </a:extLst>
          </xdr:cNvPr>
          <xdr:cNvSpPr txBox="1"/>
        </xdr:nvSpPr>
        <xdr:spPr>
          <a:xfrm>
            <a:off x="5112668" y="2095271"/>
            <a:ext cx="2296986" cy="702897"/>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Cellnex stands out for its leadership in Corporate Governance within telecom services; in 2022 it maintained its score of A, upgraded from BBB in 2021</a:t>
            </a:r>
          </a:p>
        </xdr:txBody>
      </xdr:sp>
    </xdr:grpSp>
    <xdr:clientData/>
  </xdr:twoCellAnchor>
  <xdr:twoCellAnchor>
    <xdr:from>
      <xdr:col>7</xdr:col>
      <xdr:colOff>0</xdr:colOff>
      <xdr:row>78</xdr:row>
      <xdr:rowOff>38101</xdr:rowOff>
    </xdr:from>
    <xdr:to>
      <xdr:col>14</xdr:col>
      <xdr:colOff>177800</xdr:colOff>
      <xdr:row>94</xdr:row>
      <xdr:rowOff>1</xdr:rowOff>
    </xdr:to>
    <xdr:graphicFrame macro="">
      <xdr:nvGraphicFramePr>
        <xdr:cNvPr id="151" name="Gráfico 150">
          <a:extLst>
            <a:ext uri="{FF2B5EF4-FFF2-40B4-BE49-F238E27FC236}">
              <a16:creationId xmlns:a16="http://schemas.microsoft.com/office/drawing/2014/main" id="{13AAA0B5-DB0E-714C-B9B0-FA8304F067E7}"/>
            </a:ext>
            <a:ext uri="{147F2762-F138-4A5C-976F-8EAC2B608ADB}">
              <a16:predDERef xmlns:a16="http://schemas.microsoft.com/office/drawing/2014/main" pred="{9B07C3DC-C648-4F85-8878-57CA2A6C0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28575</xdr:colOff>
      <xdr:row>80</xdr:row>
      <xdr:rowOff>141817</xdr:rowOff>
    </xdr:from>
    <xdr:to>
      <xdr:col>7</xdr:col>
      <xdr:colOff>575099</xdr:colOff>
      <xdr:row>92</xdr:row>
      <xdr:rowOff>88053</xdr:rowOff>
    </xdr:to>
    <xdr:sp macro="" textlink="">
      <xdr:nvSpPr>
        <xdr:cNvPr id="152" name="TextBox 2">
          <a:extLst>
            <a:ext uri="{FF2B5EF4-FFF2-40B4-BE49-F238E27FC236}">
              <a16:creationId xmlns:a16="http://schemas.microsoft.com/office/drawing/2014/main" id="{8129E0BC-A58A-3443-8C2C-755829DB2D1A}"/>
            </a:ext>
          </a:extLst>
        </xdr:cNvPr>
        <xdr:cNvSpPr txBox="1"/>
      </xdr:nvSpPr>
      <xdr:spPr>
        <a:xfrm>
          <a:off x="6569075" y="13781617"/>
          <a:ext cx="546524" cy="1927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AAA</a:t>
          </a:r>
        </a:p>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AA</a:t>
          </a:r>
        </a:p>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A</a:t>
          </a:r>
        </a:p>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BBB</a:t>
          </a:r>
        </a:p>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BB</a:t>
          </a:r>
        </a:p>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B</a:t>
          </a:r>
        </a:p>
        <a:p>
          <a:pPr algn="ctr">
            <a:spcBef>
              <a:spcPts val="1000"/>
            </a:spcBef>
          </a:pPr>
          <a:r>
            <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CCC</a:t>
          </a:r>
        </a:p>
        <a:p>
          <a:pPr algn="ctr"/>
          <a:endParaRPr lang="en-GB" sz="8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endParaRPr>
        </a:p>
      </xdr:txBody>
    </xdr:sp>
    <xdr:clientData/>
  </xdr:twoCellAnchor>
  <xdr:twoCellAnchor>
    <xdr:from>
      <xdr:col>1</xdr:col>
      <xdr:colOff>0</xdr:colOff>
      <xdr:row>96</xdr:row>
      <xdr:rowOff>76200</xdr:rowOff>
    </xdr:from>
    <xdr:to>
      <xdr:col>6</xdr:col>
      <xdr:colOff>560696</xdr:colOff>
      <xdr:row>110</xdr:row>
      <xdr:rowOff>80237</xdr:rowOff>
    </xdr:to>
    <xdr:grpSp>
      <xdr:nvGrpSpPr>
        <xdr:cNvPr id="153" name="Group 87">
          <a:hlinkClick xmlns:r="http://schemas.openxmlformats.org/officeDocument/2006/relationships" r:id="rId15"/>
          <a:extLst>
            <a:ext uri="{FF2B5EF4-FFF2-40B4-BE49-F238E27FC236}">
              <a16:creationId xmlns:a16="http://schemas.microsoft.com/office/drawing/2014/main" id="{E15CF78D-E7CE-C24E-8265-2BC8B09D31C2}"/>
            </a:ext>
          </a:extLst>
        </xdr:cNvPr>
        <xdr:cNvGrpSpPr/>
      </xdr:nvGrpSpPr>
      <xdr:grpSpPr>
        <a:xfrm>
          <a:off x="1419225" y="17659350"/>
          <a:ext cx="4225916" cy="2406242"/>
          <a:chOff x="8379480" y="4581483"/>
          <a:chExt cx="3039602" cy="1605856"/>
        </a:xfrm>
      </xdr:grpSpPr>
      <xdr:sp macro="" textlink="">
        <xdr:nvSpPr>
          <xdr:cNvPr id="154" name="Rectangle: Rounded Corners 48">
            <a:extLst>
              <a:ext uri="{FF2B5EF4-FFF2-40B4-BE49-F238E27FC236}">
                <a16:creationId xmlns:a16="http://schemas.microsoft.com/office/drawing/2014/main" id="{D6DC3218-B2B6-0A42-BE28-A92AC0CBC9B4}"/>
              </a:ext>
            </a:extLst>
          </xdr:cNvPr>
          <xdr:cNvSpPr/>
        </xdr:nvSpPr>
        <xdr:spPr>
          <a:xfrm>
            <a:off x="8835857" y="4824087"/>
            <a:ext cx="2539741" cy="1312018"/>
          </a:xfrm>
          <a:prstGeom prst="roundRect">
            <a:avLst/>
          </a:prstGeom>
          <a:solidFill>
            <a:srgbClr val="659039"/>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155" name="TextBox 90">
            <a:extLst>
              <a:ext uri="{FF2B5EF4-FFF2-40B4-BE49-F238E27FC236}">
                <a16:creationId xmlns:a16="http://schemas.microsoft.com/office/drawing/2014/main" id="{12E7B5D9-9212-5547-A209-09A03C291279}"/>
              </a:ext>
            </a:extLst>
          </xdr:cNvPr>
          <xdr:cNvSpPr txBox="1"/>
        </xdr:nvSpPr>
        <xdr:spPr>
          <a:xfrm>
            <a:off x="8963351" y="4950045"/>
            <a:ext cx="1531822" cy="362748"/>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GRESB</a:t>
            </a:r>
          </a:p>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Public disclosure</a:t>
            </a:r>
          </a:p>
        </xdr:txBody>
      </xdr:sp>
      <xdr:sp macro="" textlink="">
        <xdr:nvSpPr>
          <xdr:cNvPr id="156" name="TextBox 91">
            <a:extLst>
              <a:ext uri="{FF2B5EF4-FFF2-40B4-BE49-F238E27FC236}">
                <a16:creationId xmlns:a16="http://schemas.microsoft.com/office/drawing/2014/main" id="{FF68388F-D665-3C45-81B5-2362842D406F}"/>
              </a:ext>
            </a:extLst>
          </xdr:cNvPr>
          <xdr:cNvSpPr txBox="1"/>
        </xdr:nvSpPr>
        <xdr:spPr>
          <a:xfrm>
            <a:off x="10769115" y="4879633"/>
            <a:ext cx="649967" cy="44872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E</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57" name="TextBox 92">
            <a:extLst>
              <a:ext uri="{FF2B5EF4-FFF2-40B4-BE49-F238E27FC236}">
                <a16:creationId xmlns:a16="http://schemas.microsoft.com/office/drawing/2014/main" id="{B058AA3C-D65F-A945-A2E5-C66CD789900F}"/>
              </a:ext>
            </a:extLst>
          </xdr:cNvPr>
          <xdr:cNvSpPr txBox="1"/>
        </xdr:nvSpPr>
        <xdr:spPr>
          <a:xfrm>
            <a:off x="8960013" y="5460611"/>
            <a:ext cx="2320258" cy="726728"/>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In 2022, Cellnex maintained its leadership position with an overall score of 85p (A) among its sector peers (which increased from 6 to 25 companies)</a:t>
            </a:r>
            <a:br>
              <a:rPr lang="en-GB" sz="1200" i="0">
                <a:solidFill>
                  <a:prstClr val="white"/>
                </a:solidFill>
                <a:latin typeface="Roboto" panose="02000000000000000000" pitchFamily="2" charset="0"/>
                <a:ea typeface="Roboto" panose="02000000000000000000" pitchFamily="2" charset="0"/>
                <a:cs typeface="Roboto" panose="02000000000000000000" pitchFamily="2" charset="0"/>
              </a:rPr>
            </a:br>
            <a:endParaRPr lang="en-GB" sz="1200" i="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58" name="Rectangle: Rounded Corners 92">
            <a:extLst>
              <a:ext uri="{FF2B5EF4-FFF2-40B4-BE49-F238E27FC236}">
                <a16:creationId xmlns:a16="http://schemas.microsoft.com/office/drawing/2014/main" id="{802CFC8A-567A-AF41-B06A-B71D6B073CE1}"/>
              </a:ext>
            </a:extLst>
          </xdr:cNvPr>
          <xdr:cNvSpPr>
            <a:spLocks noChangeAspect="1"/>
          </xdr:cNvSpPr>
        </xdr:nvSpPr>
        <xdr:spPr>
          <a:xfrm>
            <a:off x="8379480" y="4581483"/>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pic>
        <xdr:nvPicPr>
          <xdr:cNvPr id="159" name="Picture 4">
            <a:extLst>
              <a:ext uri="{FF2B5EF4-FFF2-40B4-BE49-F238E27FC236}">
                <a16:creationId xmlns:a16="http://schemas.microsoft.com/office/drawing/2014/main" id="{BFE312DA-508D-4C41-A9C2-A0CF2F920BC1}"/>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8540183" y="4663463"/>
            <a:ext cx="482290" cy="304131"/>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6</xdr:col>
      <xdr:colOff>749300</xdr:colOff>
      <xdr:row>96</xdr:row>
      <xdr:rowOff>1</xdr:rowOff>
    </xdr:from>
    <xdr:to>
      <xdr:col>14</xdr:col>
      <xdr:colOff>685800</xdr:colOff>
      <xdr:row>111</xdr:row>
      <xdr:rowOff>101601</xdr:rowOff>
    </xdr:to>
    <xdr:graphicFrame macro="">
      <xdr:nvGraphicFramePr>
        <xdr:cNvPr id="160" name="Gráfico 159">
          <a:extLst>
            <a:ext uri="{FF2B5EF4-FFF2-40B4-BE49-F238E27FC236}">
              <a16:creationId xmlns:a16="http://schemas.microsoft.com/office/drawing/2014/main" id="{CDB3291F-649A-F34B-95D9-C72E0F6D681E}"/>
            </a:ext>
            <a:ext uri="{147F2762-F138-4A5C-976F-8EAC2B608ADB}">
              <a16:predDERef xmlns:a16="http://schemas.microsoft.com/office/drawing/2014/main" pred="{A920A776-C848-4593-9D82-0C5E20608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114</xdr:row>
      <xdr:rowOff>76200</xdr:rowOff>
    </xdr:from>
    <xdr:to>
      <xdr:col>6</xdr:col>
      <xdr:colOff>503329</xdr:colOff>
      <xdr:row>127</xdr:row>
      <xdr:rowOff>122202</xdr:rowOff>
    </xdr:to>
    <xdr:grpSp>
      <xdr:nvGrpSpPr>
        <xdr:cNvPr id="161" name="Group 101">
          <a:hlinkClick xmlns:r="http://schemas.openxmlformats.org/officeDocument/2006/relationships" r:id="rId18"/>
          <a:extLst>
            <a:ext uri="{FF2B5EF4-FFF2-40B4-BE49-F238E27FC236}">
              <a16:creationId xmlns:a16="http://schemas.microsoft.com/office/drawing/2014/main" id="{4D037C17-6F27-4C4A-890E-EBE2523F4D4F}"/>
            </a:ext>
          </a:extLst>
        </xdr:cNvPr>
        <xdr:cNvGrpSpPr/>
      </xdr:nvGrpSpPr>
      <xdr:grpSpPr>
        <a:xfrm>
          <a:off x="1419225" y="20745450"/>
          <a:ext cx="4172359" cy="2276757"/>
          <a:chOff x="6623682" y="4460437"/>
          <a:chExt cx="2999578" cy="1670963"/>
        </a:xfrm>
      </xdr:grpSpPr>
      <xdr:sp macro="" textlink="">
        <xdr:nvSpPr>
          <xdr:cNvPr id="162" name="Freeform 364">
            <a:extLst>
              <a:ext uri="{FF2B5EF4-FFF2-40B4-BE49-F238E27FC236}">
                <a16:creationId xmlns:a16="http://schemas.microsoft.com/office/drawing/2014/main" id="{7FEDC6CA-8693-8141-B5E8-B6801CCD617E}"/>
              </a:ext>
            </a:extLst>
          </xdr:cNvPr>
          <xdr:cNvSpPr>
            <a:spLocks noEditPoints="1"/>
          </xdr:cNvSpPr>
        </xdr:nvSpPr>
        <xdr:spPr bwMode="auto">
          <a:xfrm>
            <a:off x="8362155" y="4849442"/>
            <a:ext cx="173297" cy="133991"/>
          </a:xfrm>
          <a:custGeom>
            <a:avLst/>
            <a:gdLst>
              <a:gd name="T0" fmla="*/ 83 w 89"/>
              <a:gd name="T1" fmla="*/ 18 h 81"/>
              <a:gd name="T2" fmla="*/ 46 w 89"/>
              <a:gd name="T3" fmla="*/ 80 h 81"/>
              <a:gd name="T4" fmla="*/ 5 w 89"/>
              <a:gd name="T5" fmla="*/ 59 h 81"/>
              <a:gd name="T6" fmla="*/ 13 w 89"/>
              <a:gd name="T7" fmla="*/ 32 h 81"/>
              <a:gd name="T8" fmla="*/ 38 w 89"/>
              <a:gd name="T9" fmla="*/ 2 h 81"/>
              <a:gd name="T10" fmla="*/ 40 w 89"/>
              <a:gd name="T11" fmla="*/ 29 h 81"/>
              <a:gd name="T12" fmla="*/ 40 w 89"/>
              <a:gd name="T13" fmla="*/ 38 h 81"/>
              <a:gd name="T14" fmla="*/ 57 w 89"/>
              <a:gd name="T15" fmla="*/ 58 h 81"/>
              <a:gd name="T16" fmla="*/ 66 w 89"/>
              <a:gd name="T17" fmla="*/ 35 h 81"/>
              <a:gd name="T18" fmla="*/ 58 w 89"/>
              <a:gd name="T19" fmla="*/ 22 h 81"/>
              <a:gd name="T20" fmla="*/ 35 w 89"/>
              <a:gd name="T21" fmla="*/ 12 h 81"/>
              <a:gd name="T22" fmla="*/ 34 w 89"/>
              <a:gd name="T23" fmla="*/ 13 h 81"/>
              <a:gd name="T24" fmla="*/ 31 w 89"/>
              <a:gd name="T25" fmla="*/ 17 h 81"/>
              <a:gd name="T26" fmla="*/ 33 w 89"/>
              <a:gd name="T27" fmla="*/ 14 h 81"/>
              <a:gd name="T28" fmla="*/ 35 w 89"/>
              <a:gd name="T29" fmla="*/ 12 h 81"/>
              <a:gd name="T30" fmla="*/ 36 w 89"/>
              <a:gd name="T31" fmla="*/ 15 h 81"/>
              <a:gd name="T32" fmla="*/ 31 w 89"/>
              <a:gd name="T33" fmla="*/ 23 h 81"/>
              <a:gd name="T34" fmla="*/ 32 w 89"/>
              <a:gd name="T35" fmla="*/ 21 h 81"/>
              <a:gd name="T36" fmla="*/ 34 w 89"/>
              <a:gd name="T37" fmla="*/ 25 h 81"/>
              <a:gd name="T38" fmla="*/ 12 w 89"/>
              <a:gd name="T39" fmla="*/ 38 h 81"/>
              <a:gd name="T40" fmla="*/ 14 w 89"/>
              <a:gd name="T41" fmla="*/ 33 h 81"/>
              <a:gd name="T42" fmla="*/ 65 w 89"/>
              <a:gd name="T43" fmla="*/ 40 h 81"/>
              <a:gd name="T44" fmla="*/ 69 w 89"/>
              <a:gd name="T45" fmla="*/ 46 h 81"/>
              <a:gd name="T46" fmla="*/ 7 w 89"/>
              <a:gd name="T47" fmla="*/ 52 h 81"/>
              <a:gd name="T48" fmla="*/ 7 w 89"/>
              <a:gd name="T49" fmla="*/ 52 h 81"/>
              <a:gd name="T50" fmla="*/ 19 w 89"/>
              <a:gd name="T51" fmla="*/ 55 h 81"/>
              <a:gd name="T52" fmla="*/ 12 w 89"/>
              <a:gd name="T53" fmla="*/ 55 h 81"/>
              <a:gd name="T54" fmla="*/ 28 w 89"/>
              <a:gd name="T55" fmla="*/ 55 h 81"/>
              <a:gd name="T56" fmla="*/ 61 w 89"/>
              <a:gd name="T57" fmla="*/ 50 h 81"/>
              <a:gd name="T58" fmla="*/ 61 w 89"/>
              <a:gd name="T59" fmla="*/ 50 h 81"/>
              <a:gd name="T60" fmla="*/ 31 w 89"/>
              <a:gd name="T61" fmla="*/ 44 h 81"/>
              <a:gd name="T62" fmla="*/ 38 w 89"/>
              <a:gd name="T63" fmla="*/ 48 h 81"/>
              <a:gd name="T64" fmla="*/ 18 w 89"/>
              <a:gd name="T65" fmla="*/ 51 h 81"/>
              <a:gd name="T66" fmla="*/ 25 w 89"/>
              <a:gd name="T67" fmla="*/ 54 h 81"/>
              <a:gd name="T68" fmla="*/ 27 w 89"/>
              <a:gd name="T69" fmla="*/ 51 h 81"/>
              <a:gd name="T70" fmla="*/ 16 w 89"/>
              <a:gd name="T71" fmla="*/ 55 h 81"/>
              <a:gd name="T72" fmla="*/ 35 w 89"/>
              <a:gd name="T73" fmla="*/ 59 h 81"/>
              <a:gd name="T74" fmla="*/ 33 w 89"/>
              <a:gd name="T75" fmla="*/ 57 h 81"/>
              <a:gd name="T76" fmla="*/ 35 w 89"/>
              <a:gd name="T77" fmla="*/ 64 h 81"/>
              <a:gd name="T78" fmla="*/ 44 w 89"/>
              <a:gd name="T79" fmla="*/ 67 h 81"/>
              <a:gd name="T80" fmla="*/ 46 w 89"/>
              <a:gd name="T81" fmla="*/ 68 h 81"/>
              <a:gd name="T82" fmla="*/ 51 w 89"/>
              <a:gd name="T83" fmla="*/ 68 h 81"/>
              <a:gd name="T84" fmla="*/ 47 w 89"/>
              <a:gd name="T85" fmla="*/ 75 h 81"/>
              <a:gd name="T86" fmla="*/ 51 w 89"/>
              <a:gd name="T87" fmla="*/ 68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89" h="81">
                <a:moveTo>
                  <a:pt x="58" y="0"/>
                </a:moveTo>
                <a:cubicBezTo>
                  <a:pt x="59" y="6"/>
                  <a:pt x="58" y="14"/>
                  <a:pt x="61" y="19"/>
                </a:cubicBezTo>
                <a:cubicBezTo>
                  <a:pt x="70" y="20"/>
                  <a:pt x="75" y="19"/>
                  <a:pt x="83" y="18"/>
                </a:cubicBezTo>
                <a:cubicBezTo>
                  <a:pt x="89" y="36"/>
                  <a:pt x="73" y="48"/>
                  <a:pt x="64" y="57"/>
                </a:cubicBezTo>
                <a:cubicBezTo>
                  <a:pt x="62" y="57"/>
                  <a:pt x="63" y="55"/>
                  <a:pt x="60" y="56"/>
                </a:cubicBezTo>
                <a:cubicBezTo>
                  <a:pt x="59" y="67"/>
                  <a:pt x="51" y="72"/>
                  <a:pt x="46" y="80"/>
                </a:cubicBezTo>
                <a:cubicBezTo>
                  <a:pt x="41" y="79"/>
                  <a:pt x="37" y="81"/>
                  <a:pt x="32" y="78"/>
                </a:cubicBezTo>
                <a:cubicBezTo>
                  <a:pt x="34" y="72"/>
                  <a:pt x="31" y="64"/>
                  <a:pt x="30" y="58"/>
                </a:cubicBezTo>
                <a:cubicBezTo>
                  <a:pt x="22" y="57"/>
                  <a:pt x="13" y="59"/>
                  <a:pt x="5" y="59"/>
                </a:cubicBezTo>
                <a:cubicBezTo>
                  <a:pt x="3" y="57"/>
                  <a:pt x="4" y="51"/>
                  <a:pt x="1" y="50"/>
                </a:cubicBezTo>
                <a:cubicBezTo>
                  <a:pt x="0" y="42"/>
                  <a:pt x="7" y="39"/>
                  <a:pt x="9" y="32"/>
                </a:cubicBezTo>
                <a:cubicBezTo>
                  <a:pt x="11" y="31"/>
                  <a:pt x="12" y="31"/>
                  <a:pt x="13" y="32"/>
                </a:cubicBezTo>
                <a:cubicBezTo>
                  <a:pt x="13" y="30"/>
                  <a:pt x="13" y="27"/>
                  <a:pt x="15" y="27"/>
                </a:cubicBezTo>
                <a:cubicBezTo>
                  <a:pt x="18" y="27"/>
                  <a:pt x="21" y="26"/>
                  <a:pt x="24" y="25"/>
                </a:cubicBezTo>
                <a:cubicBezTo>
                  <a:pt x="23" y="13"/>
                  <a:pt x="33" y="10"/>
                  <a:pt x="38" y="2"/>
                </a:cubicBezTo>
                <a:cubicBezTo>
                  <a:pt x="45" y="2"/>
                  <a:pt x="51" y="1"/>
                  <a:pt x="58" y="0"/>
                </a:cubicBezTo>
                <a:close/>
                <a:moveTo>
                  <a:pt x="41" y="5"/>
                </a:moveTo>
                <a:cubicBezTo>
                  <a:pt x="39" y="12"/>
                  <a:pt x="43" y="22"/>
                  <a:pt x="40" y="29"/>
                </a:cubicBezTo>
                <a:cubicBezTo>
                  <a:pt x="33" y="26"/>
                  <a:pt x="26" y="30"/>
                  <a:pt x="17" y="29"/>
                </a:cubicBezTo>
                <a:cubicBezTo>
                  <a:pt x="16" y="31"/>
                  <a:pt x="17" y="36"/>
                  <a:pt x="18" y="39"/>
                </a:cubicBezTo>
                <a:cubicBezTo>
                  <a:pt x="26" y="39"/>
                  <a:pt x="32" y="38"/>
                  <a:pt x="40" y="38"/>
                </a:cubicBezTo>
                <a:cubicBezTo>
                  <a:pt x="44" y="41"/>
                  <a:pt x="40" y="49"/>
                  <a:pt x="42" y="55"/>
                </a:cubicBezTo>
                <a:cubicBezTo>
                  <a:pt x="42" y="57"/>
                  <a:pt x="46" y="57"/>
                  <a:pt x="43" y="59"/>
                </a:cubicBezTo>
                <a:cubicBezTo>
                  <a:pt x="47" y="57"/>
                  <a:pt x="54" y="63"/>
                  <a:pt x="57" y="58"/>
                </a:cubicBezTo>
                <a:cubicBezTo>
                  <a:pt x="57" y="56"/>
                  <a:pt x="54" y="57"/>
                  <a:pt x="54" y="55"/>
                </a:cubicBezTo>
                <a:cubicBezTo>
                  <a:pt x="60" y="52"/>
                  <a:pt x="54" y="40"/>
                  <a:pt x="58" y="36"/>
                </a:cubicBezTo>
                <a:cubicBezTo>
                  <a:pt x="61" y="37"/>
                  <a:pt x="64" y="36"/>
                  <a:pt x="66" y="35"/>
                </a:cubicBezTo>
                <a:cubicBezTo>
                  <a:pt x="70" y="38"/>
                  <a:pt x="75" y="37"/>
                  <a:pt x="79" y="36"/>
                </a:cubicBezTo>
                <a:cubicBezTo>
                  <a:pt x="81" y="32"/>
                  <a:pt x="81" y="28"/>
                  <a:pt x="81" y="22"/>
                </a:cubicBezTo>
                <a:cubicBezTo>
                  <a:pt x="74" y="21"/>
                  <a:pt x="65" y="22"/>
                  <a:pt x="58" y="22"/>
                </a:cubicBezTo>
                <a:cubicBezTo>
                  <a:pt x="57" y="17"/>
                  <a:pt x="56" y="10"/>
                  <a:pt x="56" y="4"/>
                </a:cubicBezTo>
                <a:cubicBezTo>
                  <a:pt x="51" y="3"/>
                  <a:pt x="45" y="4"/>
                  <a:pt x="41" y="5"/>
                </a:cubicBezTo>
                <a:close/>
                <a:moveTo>
                  <a:pt x="35" y="12"/>
                </a:moveTo>
                <a:cubicBezTo>
                  <a:pt x="35" y="12"/>
                  <a:pt x="35" y="12"/>
                  <a:pt x="35" y="12"/>
                </a:cubicBezTo>
                <a:cubicBezTo>
                  <a:pt x="34" y="12"/>
                  <a:pt x="34" y="12"/>
                  <a:pt x="34" y="13"/>
                </a:cubicBezTo>
                <a:cubicBezTo>
                  <a:pt x="34" y="13"/>
                  <a:pt x="34" y="13"/>
                  <a:pt x="34" y="13"/>
                </a:cubicBezTo>
                <a:cubicBezTo>
                  <a:pt x="33" y="13"/>
                  <a:pt x="33" y="14"/>
                  <a:pt x="33" y="14"/>
                </a:cubicBezTo>
                <a:cubicBezTo>
                  <a:pt x="33" y="14"/>
                  <a:pt x="33" y="14"/>
                  <a:pt x="32" y="14"/>
                </a:cubicBezTo>
                <a:cubicBezTo>
                  <a:pt x="32" y="16"/>
                  <a:pt x="30" y="15"/>
                  <a:pt x="31" y="17"/>
                </a:cubicBezTo>
                <a:cubicBezTo>
                  <a:pt x="29" y="18"/>
                  <a:pt x="26" y="21"/>
                  <a:pt x="28" y="23"/>
                </a:cubicBezTo>
                <a:cubicBezTo>
                  <a:pt x="28" y="21"/>
                  <a:pt x="30" y="20"/>
                  <a:pt x="31" y="17"/>
                </a:cubicBezTo>
                <a:cubicBezTo>
                  <a:pt x="32" y="16"/>
                  <a:pt x="33" y="16"/>
                  <a:pt x="33" y="14"/>
                </a:cubicBezTo>
                <a:cubicBezTo>
                  <a:pt x="34" y="14"/>
                  <a:pt x="34" y="14"/>
                  <a:pt x="34" y="13"/>
                </a:cubicBezTo>
                <a:cubicBezTo>
                  <a:pt x="35" y="13"/>
                  <a:pt x="35" y="13"/>
                  <a:pt x="35" y="12"/>
                </a:cubicBezTo>
                <a:cubicBezTo>
                  <a:pt x="35" y="12"/>
                  <a:pt x="35" y="12"/>
                  <a:pt x="35" y="12"/>
                </a:cubicBezTo>
                <a:cubicBezTo>
                  <a:pt x="36" y="11"/>
                  <a:pt x="35" y="11"/>
                  <a:pt x="35" y="12"/>
                </a:cubicBezTo>
                <a:close/>
                <a:moveTo>
                  <a:pt x="36" y="15"/>
                </a:moveTo>
                <a:cubicBezTo>
                  <a:pt x="37" y="15"/>
                  <a:pt x="36" y="15"/>
                  <a:pt x="36" y="15"/>
                </a:cubicBezTo>
                <a:close/>
                <a:moveTo>
                  <a:pt x="32" y="21"/>
                </a:moveTo>
                <a:cubicBezTo>
                  <a:pt x="32" y="21"/>
                  <a:pt x="31" y="21"/>
                  <a:pt x="31" y="21"/>
                </a:cubicBezTo>
                <a:cubicBezTo>
                  <a:pt x="31" y="21"/>
                  <a:pt x="30" y="23"/>
                  <a:pt x="31" y="23"/>
                </a:cubicBezTo>
                <a:cubicBezTo>
                  <a:pt x="32" y="22"/>
                  <a:pt x="32" y="22"/>
                  <a:pt x="32" y="21"/>
                </a:cubicBezTo>
                <a:cubicBezTo>
                  <a:pt x="33" y="21"/>
                  <a:pt x="34" y="19"/>
                  <a:pt x="34" y="18"/>
                </a:cubicBezTo>
                <a:cubicBezTo>
                  <a:pt x="33" y="18"/>
                  <a:pt x="32" y="20"/>
                  <a:pt x="32" y="21"/>
                </a:cubicBezTo>
                <a:close/>
                <a:moveTo>
                  <a:pt x="34" y="25"/>
                </a:moveTo>
                <a:cubicBezTo>
                  <a:pt x="34" y="23"/>
                  <a:pt x="39" y="22"/>
                  <a:pt x="37" y="19"/>
                </a:cubicBezTo>
                <a:cubicBezTo>
                  <a:pt x="36" y="21"/>
                  <a:pt x="32" y="23"/>
                  <a:pt x="34" y="25"/>
                </a:cubicBezTo>
                <a:close/>
                <a:moveTo>
                  <a:pt x="30" y="24"/>
                </a:moveTo>
                <a:cubicBezTo>
                  <a:pt x="30" y="25"/>
                  <a:pt x="29" y="24"/>
                  <a:pt x="30" y="24"/>
                </a:cubicBezTo>
                <a:close/>
                <a:moveTo>
                  <a:pt x="12" y="38"/>
                </a:moveTo>
                <a:cubicBezTo>
                  <a:pt x="9" y="40"/>
                  <a:pt x="5" y="44"/>
                  <a:pt x="6" y="48"/>
                </a:cubicBezTo>
                <a:cubicBezTo>
                  <a:pt x="7" y="45"/>
                  <a:pt x="11" y="42"/>
                  <a:pt x="12" y="38"/>
                </a:cubicBezTo>
                <a:cubicBezTo>
                  <a:pt x="14" y="37"/>
                  <a:pt x="14" y="35"/>
                  <a:pt x="14" y="33"/>
                </a:cubicBezTo>
                <a:cubicBezTo>
                  <a:pt x="11" y="34"/>
                  <a:pt x="13" y="37"/>
                  <a:pt x="12" y="38"/>
                </a:cubicBezTo>
                <a:close/>
                <a:moveTo>
                  <a:pt x="60" y="48"/>
                </a:moveTo>
                <a:cubicBezTo>
                  <a:pt x="61" y="45"/>
                  <a:pt x="64" y="43"/>
                  <a:pt x="65" y="40"/>
                </a:cubicBezTo>
                <a:cubicBezTo>
                  <a:pt x="61" y="40"/>
                  <a:pt x="58" y="45"/>
                  <a:pt x="60" y="48"/>
                </a:cubicBezTo>
                <a:close/>
                <a:moveTo>
                  <a:pt x="63" y="53"/>
                </a:moveTo>
                <a:cubicBezTo>
                  <a:pt x="66" y="52"/>
                  <a:pt x="67" y="49"/>
                  <a:pt x="69" y="46"/>
                </a:cubicBezTo>
                <a:cubicBezTo>
                  <a:pt x="71" y="44"/>
                  <a:pt x="74" y="42"/>
                  <a:pt x="73" y="40"/>
                </a:cubicBezTo>
                <a:cubicBezTo>
                  <a:pt x="70" y="44"/>
                  <a:pt x="65" y="48"/>
                  <a:pt x="63" y="53"/>
                </a:cubicBezTo>
                <a:close/>
                <a:moveTo>
                  <a:pt x="7" y="52"/>
                </a:moveTo>
                <a:cubicBezTo>
                  <a:pt x="11" y="50"/>
                  <a:pt x="13" y="44"/>
                  <a:pt x="15" y="41"/>
                </a:cubicBezTo>
                <a:cubicBezTo>
                  <a:pt x="15" y="40"/>
                  <a:pt x="15" y="40"/>
                  <a:pt x="14" y="40"/>
                </a:cubicBezTo>
                <a:cubicBezTo>
                  <a:pt x="12" y="45"/>
                  <a:pt x="8" y="47"/>
                  <a:pt x="7" y="52"/>
                </a:cubicBezTo>
                <a:close/>
                <a:moveTo>
                  <a:pt x="19" y="55"/>
                </a:moveTo>
                <a:cubicBezTo>
                  <a:pt x="23" y="54"/>
                  <a:pt x="27" y="45"/>
                  <a:pt x="28" y="41"/>
                </a:cubicBezTo>
                <a:cubicBezTo>
                  <a:pt x="25" y="46"/>
                  <a:pt x="21" y="50"/>
                  <a:pt x="19" y="55"/>
                </a:cubicBezTo>
                <a:close/>
                <a:moveTo>
                  <a:pt x="12" y="55"/>
                </a:moveTo>
                <a:cubicBezTo>
                  <a:pt x="14" y="51"/>
                  <a:pt x="20" y="45"/>
                  <a:pt x="20" y="42"/>
                </a:cubicBezTo>
                <a:cubicBezTo>
                  <a:pt x="17" y="46"/>
                  <a:pt x="11" y="50"/>
                  <a:pt x="12" y="55"/>
                </a:cubicBezTo>
                <a:close/>
                <a:moveTo>
                  <a:pt x="28" y="55"/>
                </a:moveTo>
                <a:cubicBezTo>
                  <a:pt x="32" y="51"/>
                  <a:pt x="35" y="47"/>
                  <a:pt x="38" y="42"/>
                </a:cubicBezTo>
                <a:cubicBezTo>
                  <a:pt x="32" y="44"/>
                  <a:pt x="30" y="49"/>
                  <a:pt x="28" y="55"/>
                </a:cubicBezTo>
                <a:close/>
                <a:moveTo>
                  <a:pt x="67" y="42"/>
                </a:moveTo>
                <a:cubicBezTo>
                  <a:pt x="67" y="42"/>
                  <a:pt x="67" y="42"/>
                  <a:pt x="66" y="42"/>
                </a:cubicBezTo>
                <a:cubicBezTo>
                  <a:pt x="65" y="45"/>
                  <a:pt x="62" y="47"/>
                  <a:pt x="61" y="50"/>
                </a:cubicBezTo>
                <a:cubicBezTo>
                  <a:pt x="61" y="50"/>
                  <a:pt x="61" y="50"/>
                  <a:pt x="61" y="50"/>
                </a:cubicBezTo>
                <a:cubicBezTo>
                  <a:pt x="61" y="51"/>
                  <a:pt x="59" y="52"/>
                  <a:pt x="60" y="53"/>
                </a:cubicBezTo>
                <a:cubicBezTo>
                  <a:pt x="60" y="52"/>
                  <a:pt x="61" y="52"/>
                  <a:pt x="61" y="50"/>
                </a:cubicBezTo>
                <a:cubicBezTo>
                  <a:pt x="64" y="48"/>
                  <a:pt x="65" y="45"/>
                  <a:pt x="67" y="42"/>
                </a:cubicBezTo>
                <a:cubicBezTo>
                  <a:pt x="68" y="42"/>
                  <a:pt x="67" y="42"/>
                  <a:pt x="67" y="42"/>
                </a:cubicBezTo>
                <a:close/>
                <a:moveTo>
                  <a:pt x="31" y="44"/>
                </a:moveTo>
                <a:cubicBezTo>
                  <a:pt x="32" y="46"/>
                  <a:pt x="32" y="41"/>
                  <a:pt x="31" y="44"/>
                </a:cubicBezTo>
                <a:close/>
                <a:moveTo>
                  <a:pt x="37" y="51"/>
                </a:moveTo>
                <a:cubicBezTo>
                  <a:pt x="37" y="50"/>
                  <a:pt x="38" y="49"/>
                  <a:pt x="38" y="48"/>
                </a:cubicBezTo>
                <a:cubicBezTo>
                  <a:pt x="37" y="48"/>
                  <a:pt x="36" y="51"/>
                  <a:pt x="37" y="51"/>
                </a:cubicBezTo>
                <a:close/>
                <a:moveTo>
                  <a:pt x="18" y="51"/>
                </a:moveTo>
                <a:cubicBezTo>
                  <a:pt x="18" y="51"/>
                  <a:pt x="18" y="50"/>
                  <a:pt x="18" y="51"/>
                </a:cubicBezTo>
                <a:close/>
                <a:moveTo>
                  <a:pt x="27" y="51"/>
                </a:moveTo>
                <a:cubicBezTo>
                  <a:pt x="26" y="51"/>
                  <a:pt x="26" y="51"/>
                  <a:pt x="26" y="51"/>
                </a:cubicBezTo>
                <a:cubicBezTo>
                  <a:pt x="25" y="51"/>
                  <a:pt x="23" y="53"/>
                  <a:pt x="25" y="54"/>
                </a:cubicBezTo>
                <a:cubicBezTo>
                  <a:pt x="25" y="53"/>
                  <a:pt x="26" y="53"/>
                  <a:pt x="26" y="51"/>
                </a:cubicBezTo>
                <a:cubicBezTo>
                  <a:pt x="27" y="51"/>
                  <a:pt x="27" y="51"/>
                  <a:pt x="27" y="51"/>
                </a:cubicBezTo>
                <a:cubicBezTo>
                  <a:pt x="28" y="50"/>
                  <a:pt x="27" y="50"/>
                  <a:pt x="27" y="51"/>
                </a:cubicBezTo>
                <a:close/>
                <a:moveTo>
                  <a:pt x="16" y="55"/>
                </a:moveTo>
                <a:cubicBezTo>
                  <a:pt x="16" y="54"/>
                  <a:pt x="20" y="52"/>
                  <a:pt x="17" y="51"/>
                </a:cubicBezTo>
                <a:cubicBezTo>
                  <a:pt x="17" y="53"/>
                  <a:pt x="14" y="54"/>
                  <a:pt x="16" y="55"/>
                </a:cubicBezTo>
                <a:close/>
                <a:moveTo>
                  <a:pt x="35" y="59"/>
                </a:moveTo>
                <a:cubicBezTo>
                  <a:pt x="35" y="57"/>
                  <a:pt x="40" y="54"/>
                  <a:pt x="38" y="52"/>
                </a:cubicBezTo>
                <a:cubicBezTo>
                  <a:pt x="38" y="55"/>
                  <a:pt x="33" y="57"/>
                  <a:pt x="35" y="59"/>
                </a:cubicBezTo>
                <a:close/>
                <a:moveTo>
                  <a:pt x="33" y="57"/>
                </a:moveTo>
                <a:cubicBezTo>
                  <a:pt x="34" y="56"/>
                  <a:pt x="34" y="55"/>
                  <a:pt x="35" y="53"/>
                </a:cubicBezTo>
                <a:cubicBezTo>
                  <a:pt x="33" y="53"/>
                  <a:pt x="32" y="56"/>
                  <a:pt x="33" y="57"/>
                </a:cubicBezTo>
                <a:close/>
                <a:moveTo>
                  <a:pt x="35" y="64"/>
                </a:moveTo>
                <a:cubicBezTo>
                  <a:pt x="37" y="63"/>
                  <a:pt x="40" y="60"/>
                  <a:pt x="39" y="58"/>
                </a:cubicBezTo>
                <a:cubicBezTo>
                  <a:pt x="38" y="60"/>
                  <a:pt x="36" y="61"/>
                  <a:pt x="35" y="64"/>
                </a:cubicBezTo>
                <a:close/>
                <a:moveTo>
                  <a:pt x="44" y="67"/>
                </a:moveTo>
                <a:cubicBezTo>
                  <a:pt x="44" y="66"/>
                  <a:pt x="48" y="63"/>
                  <a:pt x="45" y="63"/>
                </a:cubicBezTo>
                <a:cubicBezTo>
                  <a:pt x="46" y="65"/>
                  <a:pt x="42" y="66"/>
                  <a:pt x="44" y="67"/>
                </a:cubicBezTo>
                <a:close/>
                <a:moveTo>
                  <a:pt x="46" y="68"/>
                </a:moveTo>
                <a:cubicBezTo>
                  <a:pt x="45" y="69"/>
                  <a:pt x="43" y="72"/>
                  <a:pt x="44" y="73"/>
                </a:cubicBezTo>
                <a:cubicBezTo>
                  <a:pt x="45" y="72"/>
                  <a:pt x="46" y="71"/>
                  <a:pt x="46" y="68"/>
                </a:cubicBezTo>
                <a:cubicBezTo>
                  <a:pt x="48" y="69"/>
                  <a:pt x="49" y="66"/>
                  <a:pt x="47" y="66"/>
                </a:cubicBezTo>
                <a:cubicBezTo>
                  <a:pt x="47" y="67"/>
                  <a:pt x="47" y="67"/>
                  <a:pt x="46" y="68"/>
                </a:cubicBezTo>
                <a:close/>
                <a:moveTo>
                  <a:pt x="51" y="68"/>
                </a:moveTo>
                <a:cubicBezTo>
                  <a:pt x="51" y="68"/>
                  <a:pt x="51" y="68"/>
                  <a:pt x="50" y="68"/>
                </a:cubicBezTo>
                <a:cubicBezTo>
                  <a:pt x="50" y="69"/>
                  <a:pt x="48" y="69"/>
                  <a:pt x="49" y="72"/>
                </a:cubicBezTo>
                <a:cubicBezTo>
                  <a:pt x="48" y="72"/>
                  <a:pt x="45" y="74"/>
                  <a:pt x="47" y="75"/>
                </a:cubicBezTo>
                <a:cubicBezTo>
                  <a:pt x="47" y="73"/>
                  <a:pt x="49" y="73"/>
                  <a:pt x="49" y="72"/>
                </a:cubicBezTo>
                <a:cubicBezTo>
                  <a:pt x="50" y="71"/>
                  <a:pt x="50" y="69"/>
                  <a:pt x="51" y="68"/>
                </a:cubicBezTo>
                <a:cubicBezTo>
                  <a:pt x="52" y="67"/>
                  <a:pt x="51" y="67"/>
                  <a:pt x="51" y="68"/>
                </a:cubicBezTo>
                <a:close/>
              </a:path>
            </a:pathLst>
          </a:custGeom>
          <a:solidFill>
            <a:schemeClr val="bg1"/>
          </a:solidFill>
          <a:ln>
            <a:noFill/>
          </a:ln>
        </xdr:spPr>
        <xdr:txBody>
          <a:bodyPr vert="horz" wrap="square" lIns="68580" tIns="34290" rIns="68580" bIns="3429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33">
              <a:defRPr/>
            </a:pPr>
            <a:endParaRPr lang="en-GB" kern="0">
              <a:solidFill>
                <a:prstClr val="black"/>
              </a:solidFill>
              <a:latin typeface="Roboto" panose="02000000000000000000" pitchFamily="2" charset="0"/>
              <a:ea typeface="Roboto" panose="02000000000000000000" pitchFamily="2" charset="0"/>
              <a:cs typeface="Roboto" panose="02000000000000000000" pitchFamily="2" charset="0"/>
            </a:endParaRPr>
          </a:p>
        </xdr:txBody>
      </xdr:sp>
      <xdr:grpSp>
        <xdr:nvGrpSpPr>
          <xdr:cNvPr id="163" name="Group 103">
            <a:extLst>
              <a:ext uri="{FF2B5EF4-FFF2-40B4-BE49-F238E27FC236}">
                <a16:creationId xmlns:a16="http://schemas.microsoft.com/office/drawing/2014/main" id="{A64D9E16-A077-694B-8DD2-29FA18D12981}"/>
              </a:ext>
            </a:extLst>
          </xdr:cNvPr>
          <xdr:cNvGrpSpPr/>
        </xdr:nvGrpSpPr>
        <xdr:grpSpPr>
          <a:xfrm>
            <a:off x="7080059" y="4703044"/>
            <a:ext cx="2543201" cy="1428356"/>
            <a:chOff x="1845435" y="3578531"/>
            <a:chExt cx="5161083" cy="2362753"/>
          </a:xfrm>
        </xdr:grpSpPr>
        <xdr:sp macro="" textlink="">
          <xdr:nvSpPr>
            <xdr:cNvPr id="166" name="Rectangle: Rounded Corners 48">
              <a:extLst>
                <a:ext uri="{FF2B5EF4-FFF2-40B4-BE49-F238E27FC236}">
                  <a16:creationId xmlns:a16="http://schemas.microsoft.com/office/drawing/2014/main" id="{4B581C6D-0B99-6245-A7FB-69C0290138A8}"/>
                </a:ext>
              </a:extLst>
            </xdr:cNvPr>
            <xdr:cNvSpPr/>
          </xdr:nvSpPr>
          <xdr:spPr>
            <a:xfrm>
              <a:off x="1845435" y="3578531"/>
              <a:ext cx="5161083" cy="2362753"/>
            </a:xfrm>
            <a:prstGeom prst="roundRect">
              <a:avLst/>
            </a:prstGeom>
            <a:solidFill>
              <a:schemeClr val="accent1"/>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67" name="TextBox 90">
              <a:extLst>
                <a:ext uri="{FF2B5EF4-FFF2-40B4-BE49-F238E27FC236}">
                  <a16:creationId xmlns:a16="http://schemas.microsoft.com/office/drawing/2014/main" id="{80854DCB-A27B-2A41-962B-95503E33BC5F}"/>
                </a:ext>
              </a:extLst>
            </xdr:cNvPr>
            <xdr:cNvSpPr txBox="1"/>
          </xdr:nvSpPr>
          <xdr:spPr>
            <a:xfrm>
              <a:off x="2119753" y="3765661"/>
              <a:ext cx="3275479" cy="648352"/>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Bloomberg</a:t>
              </a:r>
            </a:p>
            <a:p>
              <a:pPr lvl="0" algn="ctr">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Gender-Equality Index </a:t>
              </a:r>
              <a:r>
                <a:rPr lang="es-ES" sz="1400" b="1" baseline="30000">
                  <a:solidFill>
                    <a:prstClr val="white"/>
                  </a:solidFill>
                  <a:latin typeface="Roboto" panose="02000000000000000000" pitchFamily="2" charset="0"/>
                  <a:ea typeface="Roboto" panose="02000000000000000000" pitchFamily="2" charset="0"/>
                  <a:cs typeface="Roboto" panose="02000000000000000000" pitchFamily="2" charset="0"/>
                </a:rPr>
                <a:t>(2)</a:t>
              </a:r>
            </a:p>
          </xdr:txBody>
        </xdr:sp>
        <xdr:sp macro="" textlink="">
          <xdr:nvSpPr>
            <xdr:cNvPr id="168" name="TextBox 91">
              <a:extLst>
                <a:ext uri="{FF2B5EF4-FFF2-40B4-BE49-F238E27FC236}">
                  <a16:creationId xmlns:a16="http://schemas.microsoft.com/office/drawing/2014/main" id="{8FBFE4E6-7FFF-194F-B451-6E643B71FE83}"/>
                </a:ext>
              </a:extLst>
            </xdr:cNvPr>
            <xdr:cNvSpPr txBox="1"/>
          </xdr:nvSpPr>
          <xdr:spPr>
            <a:xfrm>
              <a:off x="5724211" y="3650413"/>
              <a:ext cx="1258616" cy="808085"/>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78</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100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69" name="TextBox 92">
              <a:extLst>
                <a:ext uri="{FF2B5EF4-FFF2-40B4-BE49-F238E27FC236}">
                  <a16:creationId xmlns:a16="http://schemas.microsoft.com/office/drawing/2014/main" id="{FC9967EA-09CF-CA46-BC0D-2FD87DA54009}"/>
                </a:ext>
              </a:extLst>
            </xdr:cNvPr>
            <xdr:cNvSpPr txBox="1"/>
          </xdr:nvSpPr>
          <xdr:spPr>
            <a:xfrm>
              <a:off x="2138467" y="4705295"/>
              <a:ext cx="4793559" cy="1082207"/>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450"/>
                </a:spcBef>
                <a:defRPr/>
              </a:pPr>
              <a:r>
                <a:rPr lang="en-US" sz="1200" i="0">
                  <a:solidFill>
                    <a:prstClr val="white"/>
                  </a:solidFill>
                  <a:latin typeface="Roboto" panose="02000000000000000000" pitchFamily="2" charset="0"/>
                  <a:ea typeface="Roboto" panose="02000000000000000000" pitchFamily="2" charset="0"/>
                  <a:cs typeface="Roboto" panose="02000000000000000000" pitchFamily="2" charset="0"/>
                </a:rPr>
                <a:t>Cellnex was included in the Bloomberg Gender Equality index for the first time in 2022 and has consolidated its position in 2023, increasing its overall score c.+4p</a:t>
              </a:r>
            </a:p>
          </xdr:txBody>
        </xdr:sp>
      </xdr:grpSp>
      <xdr:sp macro="" textlink="">
        <xdr:nvSpPr>
          <xdr:cNvPr id="164" name="Rectangle: Rounded Corners 104">
            <a:extLst>
              <a:ext uri="{FF2B5EF4-FFF2-40B4-BE49-F238E27FC236}">
                <a16:creationId xmlns:a16="http://schemas.microsoft.com/office/drawing/2014/main" id="{89DE43BF-38CD-1140-9798-64481C8DD596}"/>
              </a:ext>
            </a:extLst>
          </xdr:cNvPr>
          <xdr:cNvSpPr>
            <a:spLocks noChangeAspect="1"/>
          </xdr:cNvSpPr>
        </xdr:nvSpPr>
        <xdr:spPr>
          <a:xfrm>
            <a:off x="6623682" y="4460437"/>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pic>
        <xdr:nvPicPr>
          <xdr:cNvPr id="165" name="Picture 105" descr="A picture containing icon&#10;&#10;Description automatically generated">
            <a:extLst>
              <a:ext uri="{FF2B5EF4-FFF2-40B4-BE49-F238E27FC236}">
                <a16:creationId xmlns:a16="http://schemas.microsoft.com/office/drawing/2014/main" id="{C44D7996-1468-5144-B190-764F0D2E9BA2}"/>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837614" y="4497981"/>
            <a:ext cx="392380" cy="392380"/>
          </a:xfrm>
          <a:prstGeom prst="rect">
            <a:avLst/>
          </a:prstGeom>
        </xdr:spPr>
      </xdr:pic>
    </xdr:grpSp>
    <xdr:clientData/>
  </xdr:twoCellAnchor>
  <xdr:twoCellAnchor>
    <xdr:from>
      <xdr:col>7</xdr:col>
      <xdr:colOff>444500</xdr:colOff>
      <xdr:row>114</xdr:row>
      <xdr:rowOff>25400</xdr:rowOff>
    </xdr:from>
    <xdr:to>
      <xdr:col>14</xdr:col>
      <xdr:colOff>88900</xdr:colOff>
      <xdr:row>130</xdr:row>
      <xdr:rowOff>0</xdr:rowOff>
    </xdr:to>
    <xdr:graphicFrame macro="">
      <xdr:nvGraphicFramePr>
        <xdr:cNvPr id="170" name="Gráfico 1">
          <a:extLst>
            <a:ext uri="{FF2B5EF4-FFF2-40B4-BE49-F238E27FC236}">
              <a16:creationId xmlns:a16="http://schemas.microsoft.com/office/drawing/2014/main" id="{448C2554-26B2-B449-B3F8-6887160368D4}"/>
            </a:ext>
            <a:ext uri="{147F2762-F138-4A5C-976F-8EAC2B608ADB}">
              <a16:predDERef xmlns:a16="http://schemas.microsoft.com/office/drawing/2014/main" pred="{37C9D258-9A12-40E6-A7F5-F7C87040ED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0</xdr:colOff>
      <xdr:row>132</xdr:row>
      <xdr:rowOff>76200</xdr:rowOff>
    </xdr:from>
    <xdr:to>
      <xdr:col>6</xdr:col>
      <xdr:colOff>567070</xdr:colOff>
      <xdr:row>145</xdr:row>
      <xdr:rowOff>120360</xdr:rowOff>
    </xdr:to>
    <xdr:grpSp>
      <xdr:nvGrpSpPr>
        <xdr:cNvPr id="171" name="Group 94">
          <a:extLst>
            <a:ext uri="{FF2B5EF4-FFF2-40B4-BE49-F238E27FC236}">
              <a16:creationId xmlns:a16="http://schemas.microsoft.com/office/drawing/2014/main" id="{3B97331A-B317-1749-9FB6-BDD3E6BBD29F}"/>
            </a:ext>
          </a:extLst>
        </xdr:cNvPr>
        <xdr:cNvGrpSpPr/>
      </xdr:nvGrpSpPr>
      <xdr:grpSpPr>
        <a:xfrm>
          <a:off x="1419225" y="23831550"/>
          <a:ext cx="4232290" cy="2274915"/>
          <a:chOff x="4693403" y="4601212"/>
          <a:chExt cx="3334720" cy="1556320"/>
        </a:xfrm>
      </xdr:grpSpPr>
      <xdr:sp macro="" textlink="">
        <xdr:nvSpPr>
          <xdr:cNvPr id="172" name="Rectangle: Rounded Corners 48">
            <a:extLst>
              <a:ext uri="{FF2B5EF4-FFF2-40B4-BE49-F238E27FC236}">
                <a16:creationId xmlns:a16="http://schemas.microsoft.com/office/drawing/2014/main" id="{2A9076A3-6B42-E444-999F-9961423A365F}"/>
              </a:ext>
            </a:extLst>
          </xdr:cNvPr>
          <xdr:cNvSpPr/>
        </xdr:nvSpPr>
        <xdr:spPr>
          <a:xfrm>
            <a:off x="5149778" y="4843812"/>
            <a:ext cx="2790097" cy="1313720"/>
          </a:xfrm>
          <a:prstGeom prst="roundRect">
            <a:avLst/>
          </a:prstGeom>
          <a:solidFill>
            <a:srgbClr val="334350">
              <a:lumMod val="60000"/>
              <a:lumOff val="40000"/>
            </a:srgbClr>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73" name="TextBox 90">
            <a:extLst>
              <a:ext uri="{FF2B5EF4-FFF2-40B4-BE49-F238E27FC236}">
                <a16:creationId xmlns:a16="http://schemas.microsoft.com/office/drawing/2014/main" id="{A81221B7-9AB5-654A-B7CF-4F9574BA2A1E}"/>
              </a:ext>
            </a:extLst>
          </xdr:cNvPr>
          <xdr:cNvSpPr txBox="1"/>
        </xdr:nvSpPr>
        <xdr:spPr>
          <a:xfrm>
            <a:off x="5542217" y="4996242"/>
            <a:ext cx="1093906" cy="22629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Vigeo Eiris</a:t>
            </a:r>
          </a:p>
        </xdr:txBody>
      </xdr:sp>
      <xdr:sp macro="" textlink="">
        <xdr:nvSpPr>
          <xdr:cNvPr id="174" name="TextBox 91">
            <a:extLst>
              <a:ext uri="{FF2B5EF4-FFF2-40B4-BE49-F238E27FC236}">
                <a16:creationId xmlns:a16="http://schemas.microsoft.com/office/drawing/2014/main" id="{8BBF7FD0-858F-DB49-B299-E2ADA07C6F58}"/>
              </a:ext>
            </a:extLst>
          </xdr:cNvPr>
          <xdr:cNvSpPr txBox="1"/>
        </xdr:nvSpPr>
        <xdr:spPr>
          <a:xfrm>
            <a:off x="7241407" y="4894387"/>
            <a:ext cx="786716" cy="449305"/>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60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100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75" name="TextBox 92">
            <a:extLst>
              <a:ext uri="{FF2B5EF4-FFF2-40B4-BE49-F238E27FC236}">
                <a16:creationId xmlns:a16="http://schemas.microsoft.com/office/drawing/2014/main" id="{46F8D337-1D7D-D749-89B3-EAC3B4EADD4E}"/>
              </a:ext>
            </a:extLst>
          </xdr:cNvPr>
          <xdr:cNvSpPr txBox="1"/>
        </xdr:nvSpPr>
        <xdr:spPr>
          <a:xfrm>
            <a:off x="5300019" y="5370859"/>
            <a:ext cx="2590784" cy="684638"/>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In 2021, Cellnex has improved its performance in the Vigeo index, increasing its score by 15p (c.30%) year-on-year. No updates in 2022 due to methodological changes.</a:t>
            </a:r>
            <a:br>
              <a:rPr lang="en-GB" sz="1200" i="0">
                <a:solidFill>
                  <a:prstClr val="white"/>
                </a:solidFill>
                <a:latin typeface="Roboto" panose="02000000000000000000" pitchFamily="2" charset="0"/>
                <a:ea typeface="Roboto" panose="02000000000000000000" pitchFamily="2" charset="0"/>
                <a:cs typeface="Roboto" panose="02000000000000000000" pitchFamily="2" charset="0"/>
              </a:rPr>
            </a:br>
            <a:endParaRPr lang="en-GB" sz="1200" i="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176" name="Rectangle: Rounded Corners 99">
            <a:extLst>
              <a:ext uri="{FF2B5EF4-FFF2-40B4-BE49-F238E27FC236}">
                <a16:creationId xmlns:a16="http://schemas.microsoft.com/office/drawing/2014/main" id="{E93CEE07-160A-0E48-8301-FACDEE89BA03}"/>
              </a:ext>
            </a:extLst>
          </xdr:cNvPr>
          <xdr:cNvSpPr>
            <a:spLocks noChangeAspect="1"/>
          </xdr:cNvSpPr>
        </xdr:nvSpPr>
        <xdr:spPr>
          <a:xfrm>
            <a:off x="4693403" y="4601212"/>
            <a:ext cx="783000" cy="456988"/>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pic>
        <xdr:nvPicPr>
          <xdr:cNvPr id="177" name="Picture 2" descr="V.E Logo">
            <a:extLst>
              <a:ext uri="{FF2B5EF4-FFF2-40B4-BE49-F238E27FC236}">
                <a16:creationId xmlns:a16="http://schemas.microsoft.com/office/drawing/2014/main" id="{5F4C1068-AEE7-7546-ADD8-0023154E46D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708027" y="4767259"/>
            <a:ext cx="753753" cy="1352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431800</xdr:colOff>
      <xdr:row>132</xdr:row>
      <xdr:rowOff>25401</xdr:rowOff>
    </xdr:from>
    <xdr:to>
      <xdr:col>14</xdr:col>
      <xdr:colOff>127000</xdr:colOff>
      <xdr:row>147</xdr:row>
      <xdr:rowOff>88901</xdr:rowOff>
    </xdr:to>
    <xdr:graphicFrame macro="">
      <xdr:nvGraphicFramePr>
        <xdr:cNvPr id="178" name="Gráfico 1">
          <a:extLst>
            <a:ext uri="{FF2B5EF4-FFF2-40B4-BE49-F238E27FC236}">
              <a16:creationId xmlns:a16="http://schemas.microsoft.com/office/drawing/2014/main" id="{4D93C748-2D77-2C42-96DD-9C23FE84C03E}"/>
            </a:ext>
            <a:ext uri="{147F2762-F138-4A5C-976F-8EAC2B608ADB}">
              <a16:predDERef xmlns:a16="http://schemas.microsoft.com/office/drawing/2014/main" pred="{37C9D258-9A12-40E6-A7F5-F7C87040ED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xdr:col>
      <xdr:colOff>127000</xdr:colOff>
      <xdr:row>150</xdr:row>
      <xdr:rowOff>38100</xdr:rowOff>
    </xdr:from>
    <xdr:to>
      <xdr:col>14</xdr:col>
      <xdr:colOff>241300</xdr:colOff>
      <xdr:row>166</xdr:row>
      <xdr:rowOff>38099</xdr:rowOff>
    </xdr:to>
    <xdr:graphicFrame macro="">
      <xdr:nvGraphicFramePr>
        <xdr:cNvPr id="187" name="Gráfico 1">
          <a:extLst>
            <a:ext uri="{FF2B5EF4-FFF2-40B4-BE49-F238E27FC236}">
              <a16:creationId xmlns:a16="http://schemas.microsoft.com/office/drawing/2014/main" id="{961FE043-6EAC-0646-A964-26163D0E9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0</xdr:colOff>
      <xdr:row>150</xdr:row>
      <xdr:rowOff>76202</xdr:rowOff>
    </xdr:from>
    <xdr:to>
      <xdr:col>6</xdr:col>
      <xdr:colOff>575629</xdr:colOff>
      <xdr:row>163</xdr:row>
      <xdr:rowOff>155591</xdr:rowOff>
    </xdr:to>
    <xdr:grpSp>
      <xdr:nvGrpSpPr>
        <xdr:cNvPr id="2" name="Group 1">
          <a:hlinkClick xmlns:r="http://schemas.openxmlformats.org/officeDocument/2006/relationships" r:id="rId24"/>
          <a:extLst>
            <a:ext uri="{FF2B5EF4-FFF2-40B4-BE49-F238E27FC236}">
              <a16:creationId xmlns:a16="http://schemas.microsoft.com/office/drawing/2014/main" id="{86517AF8-98DB-4A0A-8660-B3BC6C5F8767}"/>
            </a:ext>
          </a:extLst>
        </xdr:cNvPr>
        <xdr:cNvGrpSpPr/>
      </xdr:nvGrpSpPr>
      <xdr:grpSpPr>
        <a:xfrm>
          <a:off x="1419225" y="26917652"/>
          <a:ext cx="4244659" cy="2308239"/>
          <a:chOff x="1379220" y="24604982"/>
          <a:chExt cx="4157029" cy="2159649"/>
        </a:xfrm>
      </xdr:grpSpPr>
      <xdr:grpSp>
        <xdr:nvGrpSpPr>
          <xdr:cNvPr id="179" name="Group 3">
            <a:extLst>
              <a:ext uri="{FF2B5EF4-FFF2-40B4-BE49-F238E27FC236}">
                <a16:creationId xmlns:a16="http://schemas.microsoft.com/office/drawing/2014/main" id="{26F1D961-245B-2E4F-B40C-D5195BC9E5BB}"/>
              </a:ext>
            </a:extLst>
          </xdr:cNvPr>
          <xdr:cNvGrpSpPr/>
        </xdr:nvGrpSpPr>
        <xdr:grpSpPr>
          <a:xfrm>
            <a:off x="1379220" y="24604982"/>
            <a:ext cx="4157029" cy="2159649"/>
            <a:chOff x="2250281" y="29670375"/>
            <a:chExt cx="3263746" cy="1629220"/>
          </a:xfrm>
        </xdr:grpSpPr>
        <xdr:grpSp>
          <xdr:nvGrpSpPr>
            <xdr:cNvPr id="180" name="Group 115">
              <a:extLst>
                <a:ext uri="{FF2B5EF4-FFF2-40B4-BE49-F238E27FC236}">
                  <a16:creationId xmlns:a16="http://schemas.microsoft.com/office/drawing/2014/main" id="{6079379C-1128-DA49-9FEF-C7803B8BA463}"/>
                </a:ext>
              </a:extLst>
            </xdr:cNvPr>
            <xdr:cNvGrpSpPr/>
          </xdr:nvGrpSpPr>
          <xdr:grpSpPr>
            <a:xfrm>
              <a:off x="2250281" y="29670375"/>
              <a:ext cx="3263746" cy="1629220"/>
              <a:chOff x="4693403" y="4601212"/>
              <a:chExt cx="3263746" cy="1629220"/>
            </a:xfrm>
          </xdr:grpSpPr>
          <xdr:sp macro="" textlink="">
            <xdr:nvSpPr>
              <xdr:cNvPr id="182" name="Rectangle: Rounded Corners 116">
                <a:extLst>
                  <a:ext uri="{FF2B5EF4-FFF2-40B4-BE49-F238E27FC236}">
                    <a16:creationId xmlns:a16="http://schemas.microsoft.com/office/drawing/2014/main" id="{C0611DF3-DB68-A44C-96D2-83AB6A1F05F0}"/>
                  </a:ext>
                </a:extLst>
              </xdr:cNvPr>
              <xdr:cNvSpPr/>
            </xdr:nvSpPr>
            <xdr:spPr>
              <a:xfrm>
                <a:off x="5149779" y="4843812"/>
                <a:ext cx="2710503" cy="1386620"/>
              </a:xfrm>
              <a:prstGeom prst="roundRect">
                <a:avLst/>
              </a:prstGeom>
              <a:solidFill>
                <a:srgbClr val="0070C0"/>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183" name="TextBox 90">
                <a:extLst>
                  <a:ext uri="{FF2B5EF4-FFF2-40B4-BE49-F238E27FC236}">
                    <a16:creationId xmlns:a16="http://schemas.microsoft.com/office/drawing/2014/main" id="{BAAB617D-340A-ED4B-9359-EBC6EEEE0F19}"/>
                  </a:ext>
                </a:extLst>
              </xdr:cNvPr>
              <xdr:cNvSpPr txBox="1"/>
            </xdr:nvSpPr>
            <xdr:spPr>
              <a:xfrm>
                <a:off x="5416572" y="4995079"/>
                <a:ext cx="1490385" cy="23223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Standard Ethics</a:t>
                </a:r>
              </a:p>
            </xdr:txBody>
          </xdr:sp>
          <xdr:sp macro="" textlink="">
            <xdr:nvSpPr>
              <xdr:cNvPr id="184" name="TextBox 91">
                <a:extLst>
                  <a:ext uri="{FF2B5EF4-FFF2-40B4-BE49-F238E27FC236}">
                    <a16:creationId xmlns:a16="http://schemas.microsoft.com/office/drawing/2014/main" id="{4445BA9C-18BD-EC40-83CC-783D9BE6AE16}"/>
                  </a:ext>
                </a:extLst>
              </xdr:cNvPr>
              <xdr:cNvSpPr txBox="1"/>
            </xdr:nvSpPr>
            <xdr:spPr>
              <a:xfrm>
                <a:off x="7170433" y="4894833"/>
                <a:ext cx="786716" cy="47789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EE</a:t>
                </a:r>
              </a:p>
              <a:p>
                <a:pPr algn="ctr" defTabSz="342884">
                  <a:defRPr/>
                </a:pPr>
                <a:r>
                  <a:rPr lang="es-ES" sz="900">
                    <a:solidFill>
                      <a:prstClr val="white"/>
                    </a:solidFill>
                    <a:latin typeface="Calibri"/>
                  </a:rPr>
                  <a:t>Max: EEE</a:t>
                </a:r>
              </a:p>
              <a:p>
                <a:pPr algn="ctr" defTabSz="342884">
                  <a:defRPr/>
                </a:pPr>
                <a:r>
                  <a:rPr lang="es-ES" sz="900">
                    <a:solidFill>
                      <a:prstClr val="white"/>
                    </a:solidFill>
                    <a:latin typeface="Calibri"/>
                  </a:rPr>
                  <a:t>Min: F</a:t>
                </a:r>
                <a:endParaRPr lang="en-GB" sz="900">
                  <a:solidFill>
                    <a:prstClr val="white"/>
                  </a:solidFill>
                  <a:latin typeface="Calibri"/>
                </a:endParaRPr>
              </a:p>
            </xdr:txBody>
          </xdr:sp>
          <xdr:sp macro="" textlink="">
            <xdr:nvSpPr>
              <xdr:cNvPr id="186" name="Rectangle: Rounded Corners 120">
                <a:extLst>
                  <a:ext uri="{FF2B5EF4-FFF2-40B4-BE49-F238E27FC236}">
                    <a16:creationId xmlns:a16="http://schemas.microsoft.com/office/drawing/2014/main" id="{3ACF9E73-27F8-8B46-B482-6B2BB9A698A5}"/>
                  </a:ext>
                </a:extLst>
              </xdr:cNvPr>
              <xdr:cNvSpPr>
                <a:spLocks noChangeAspect="1"/>
              </xdr:cNvSpPr>
            </xdr:nvSpPr>
            <xdr:spPr>
              <a:xfrm>
                <a:off x="4693403" y="4601212"/>
                <a:ext cx="783000" cy="456988"/>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grpSp>
        <xdr:pic>
          <xdr:nvPicPr>
            <xdr:cNvPr id="181" name="Imagen 180" descr="Standard Ethics">
              <a:extLst>
                <a:ext uri="{FF2B5EF4-FFF2-40B4-BE49-F238E27FC236}">
                  <a16:creationId xmlns:a16="http://schemas.microsoft.com/office/drawing/2014/main" id="{DB4E18D9-3414-9F40-A5D6-B147FEA1A985}"/>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84462" y="29756630"/>
              <a:ext cx="518699" cy="296157"/>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6" name="TextBox 92">
            <a:extLst>
              <a:ext uri="{FF2B5EF4-FFF2-40B4-BE49-F238E27FC236}">
                <a16:creationId xmlns:a16="http://schemas.microsoft.com/office/drawing/2014/main" id="{8CDEDF96-821E-4526-B0CF-046058859D70}"/>
              </a:ext>
            </a:extLst>
          </xdr:cNvPr>
          <xdr:cNvSpPr txBox="1"/>
        </xdr:nvSpPr>
        <xdr:spPr>
          <a:xfrm>
            <a:off x="2165985" y="25637492"/>
            <a:ext cx="3236331" cy="933712"/>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200" i="0">
                <a:solidFill>
                  <a:prstClr val="white"/>
                </a:solidFill>
                <a:latin typeface="Roboto" panose="02000000000000000000" pitchFamily="2" charset="0"/>
                <a:ea typeface="Roboto" panose="02000000000000000000" pitchFamily="2" charset="0"/>
                <a:cs typeface="Roboto" panose="02000000000000000000" pitchFamily="2" charset="0"/>
              </a:rPr>
              <a:t>In early 2023, Cellnex was upgraded in the Corporate Standard Ethics Rating (SER) to “EE”, from “EE-“ previously, with a positive outlook. Member of the SE Spanish Index since 2017.</a:t>
            </a:r>
            <a:br>
              <a:rPr lang="en-GB" sz="1200" i="0">
                <a:solidFill>
                  <a:prstClr val="white"/>
                </a:solidFill>
                <a:latin typeface="Roboto" panose="02000000000000000000" pitchFamily="2" charset="0"/>
                <a:ea typeface="Roboto" panose="02000000000000000000" pitchFamily="2" charset="0"/>
                <a:cs typeface="Roboto" panose="02000000000000000000" pitchFamily="2" charset="0"/>
              </a:rPr>
            </a:br>
            <a:endParaRPr lang="en-GB" sz="1200" i="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grpSp>
    <xdr:clientData/>
  </xdr:twoCellAnchor>
  <xdr:twoCellAnchor editAs="absolute">
    <xdr:from>
      <xdr:col>4</xdr:col>
      <xdr:colOff>665620</xdr:colOff>
      <xdr:row>0</xdr:row>
      <xdr:rowOff>21834</xdr:rowOff>
    </xdr:from>
    <xdr:to>
      <xdr:col>6</xdr:col>
      <xdr:colOff>132220</xdr:colOff>
      <xdr:row>0</xdr:row>
      <xdr:rowOff>856370</xdr:rowOff>
    </xdr:to>
    <xdr:pic>
      <xdr:nvPicPr>
        <xdr:cNvPr id="3" name="Imagen 2">
          <a:hlinkClick xmlns:r="http://schemas.openxmlformats.org/officeDocument/2006/relationships" r:id="rId26"/>
          <a:extLst>
            <a:ext uri="{FF2B5EF4-FFF2-40B4-BE49-F238E27FC236}">
              <a16:creationId xmlns:a16="http://schemas.microsoft.com/office/drawing/2014/main" id="{94E5351F-97EF-4018-A814-64255AF5312E}"/>
            </a:ext>
          </a:extLst>
        </xdr:cNvPr>
        <xdr:cNvPicPr preferRelativeResize="0">
          <a:picLocks/>
        </xdr:cNvPicPr>
      </xdr:nvPicPr>
      <xdr:blipFill>
        <a:blip xmlns:r="http://schemas.openxmlformats.org/officeDocument/2006/relationships" r:embed="rId27"/>
        <a:srcRect/>
        <a:stretch/>
      </xdr:blipFill>
      <xdr:spPr>
        <a:xfrm>
          <a:off x="4189870" y="27549"/>
          <a:ext cx="895350" cy="840251"/>
        </a:xfrm>
        <a:prstGeom prst="rect">
          <a:avLst/>
        </a:prstGeom>
      </xdr:spPr>
    </xdr:pic>
    <xdr:clientData/>
  </xdr:twoCellAnchor>
  <xdr:twoCellAnchor editAs="absolute">
    <xdr:from>
      <xdr:col>6</xdr:col>
      <xdr:colOff>133190</xdr:colOff>
      <xdr:row>0</xdr:row>
      <xdr:rowOff>21977</xdr:rowOff>
    </xdr:from>
    <xdr:to>
      <xdr:col>7</xdr:col>
      <xdr:colOff>322624</xdr:colOff>
      <xdr:row>0</xdr:row>
      <xdr:rowOff>857067</xdr:rowOff>
    </xdr:to>
    <xdr:pic>
      <xdr:nvPicPr>
        <xdr:cNvPr id="4" name="Imagen 3">
          <a:hlinkClick xmlns:r="http://schemas.openxmlformats.org/officeDocument/2006/relationships" r:id="rId28"/>
          <a:extLst>
            <a:ext uri="{FF2B5EF4-FFF2-40B4-BE49-F238E27FC236}">
              <a16:creationId xmlns:a16="http://schemas.microsoft.com/office/drawing/2014/main" id="{7370FFB9-7C78-41AE-AE13-BBE0E80A6EA2}"/>
            </a:ext>
          </a:extLst>
        </xdr:cNvPr>
        <xdr:cNvPicPr>
          <a:picLocks noChangeAspect="1"/>
        </xdr:cNvPicPr>
      </xdr:nvPicPr>
      <xdr:blipFill>
        <a:blip xmlns:r="http://schemas.openxmlformats.org/officeDocument/2006/relationships" r:embed="rId29"/>
        <a:srcRect/>
        <a:stretch/>
      </xdr:blipFill>
      <xdr:spPr>
        <a:xfrm>
          <a:off x="5097620" y="27692"/>
          <a:ext cx="899999" cy="844615"/>
        </a:xfrm>
        <a:prstGeom prst="rect">
          <a:avLst/>
        </a:prstGeom>
      </xdr:spPr>
    </xdr:pic>
    <xdr:clientData/>
  </xdr:twoCellAnchor>
  <xdr:twoCellAnchor editAs="absolute">
    <xdr:from>
      <xdr:col>7</xdr:col>
      <xdr:colOff>339355</xdr:colOff>
      <xdr:row>0</xdr:row>
      <xdr:rowOff>21094</xdr:rowOff>
    </xdr:from>
    <xdr:to>
      <xdr:col>8</xdr:col>
      <xdr:colOff>513549</xdr:colOff>
      <xdr:row>0</xdr:row>
      <xdr:rowOff>878906</xdr:rowOff>
    </xdr:to>
    <xdr:pic>
      <xdr:nvPicPr>
        <xdr:cNvPr id="5" name="Imagen 4">
          <a:hlinkClick xmlns:r="http://schemas.openxmlformats.org/officeDocument/2006/relationships" r:id="rId30"/>
          <a:extLst>
            <a:ext uri="{FF2B5EF4-FFF2-40B4-BE49-F238E27FC236}">
              <a16:creationId xmlns:a16="http://schemas.microsoft.com/office/drawing/2014/main" id="{A3F84064-1568-484B-B856-FF5C439B7FF3}"/>
            </a:ext>
          </a:extLst>
        </xdr:cNvPr>
        <xdr:cNvPicPr>
          <a:picLocks noChangeAspect="1"/>
        </xdr:cNvPicPr>
      </xdr:nvPicPr>
      <xdr:blipFill>
        <a:blip xmlns:r="http://schemas.openxmlformats.org/officeDocument/2006/relationships" r:embed="rId31"/>
        <a:srcRect/>
        <a:stretch/>
      </xdr:blipFill>
      <xdr:spPr>
        <a:xfrm>
          <a:off x="6006730" y="21094"/>
          <a:ext cx="899999" cy="857812"/>
        </a:xfrm>
        <a:prstGeom prst="rect">
          <a:avLst/>
        </a:prstGeom>
      </xdr:spPr>
    </xdr:pic>
    <xdr:clientData/>
  </xdr:twoCellAnchor>
  <xdr:twoCellAnchor editAs="absolute">
    <xdr:from>
      <xdr:col>11</xdr:col>
      <xdr:colOff>130511</xdr:colOff>
      <xdr:row>0</xdr:row>
      <xdr:rowOff>21977</xdr:rowOff>
    </xdr:from>
    <xdr:to>
      <xdr:col>12</xdr:col>
      <xdr:colOff>251226</xdr:colOff>
      <xdr:row>0</xdr:row>
      <xdr:rowOff>857067</xdr:rowOff>
    </xdr:to>
    <xdr:pic>
      <xdr:nvPicPr>
        <xdr:cNvPr id="6" name="Imagen 5">
          <a:hlinkClick xmlns:r="http://schemas.openxmlformats.org/officeDocument/2006/relationships" r:id="rId32"/>
          <a:extLst>
            <a:ext uri="{FF2B5EF4-FFF2-40B4-BE49-F238E27FC236}">
              <a16:creationId xmlns:a16="http://schemas.microsoft.com/office/drawing/2014/main" id="{F68D4DED-E92D-4767-ADB2-9779B6BC6A95}"/>
            </a:ext>
          </a:extLst>
        </xdr:cNvPr>
        <xdr:cNvPicPr>
          <a:picLocks noChangeAspect="1"/>
        </xdr:cNvPicPr>
      </xdr:nvPicPr>
      <xdr:blipFill>
        <a:blip xmlns:r="http://schemas.openxmlformats.org/officeDocument/2006/relationships" r:embed="rId33"/>
        <a:srcRect/>
        <a:stretch/>
      </xdr:blipFill>
      <xdr:spPr>
        <a:xfrm>
          <a:off x="8645861" y="27692"/>
          <a:ext cx="844615" cy="844615"/>
        </a:xfrm>
        <a:prstGeom prst="rect">
          <a:avLst/>
        </a:prstGeom>
      </xdr:spPr>
    </xdr:pic>
    <xdr:clientData/>
  </xdr:twoCellAnchor>
  <xdr:twoCellAnchor editAs="absolute">
    <xdr:from>
      <xdr:col>13</xdr:col>
      <xdr:colOff>360045</xdr:colOff>
      <xdr:row>0</xdr:row>
      <xdr:rowOff>15240</xdr:rowOff>
    </xdr:from>
    <xdr:to>
      <xdr:col>13</xdr:col>
      <xdr:colOff>701190</xdr:colOff>
      <xdr:row>0</xdr:row>
      <xdr:rowOff>894285</xdr:rowOff>
    </xdr:to>
    <xdr:pic>
      <xdr:nvPicPr>
        <xdr:cNvPr id="7" name="Imagen 6">
          <a:hlinkClick xmlns:r="http://schemas.openxmlformats.org/officeDocument/2006/relationships" r:id="rId34"/>
          <a:extLst>
            <a:ext uri="{FF2B5EF4-FFF2-40B4-BE49-F238E27FC236}">
              <a16:creationId xmlns:a16="http://schemas.microsoft.com/office/drawing/2014/main" id="{5BC13004-C0F6-44E5-BE35-BFE4D7094E6B}"/>
            </a:ext>
          </a:extLst>
        </xdr:cNvPr>
        <xdr:cNvPicPr>
          <a:picLocks noChangeAspect="1"/>
        </xdr:cNvPicPr>
      </xdr:nvPicPr>
      <xdr:blipFill rotWithShape="1">
        <a:blip xmlns:r="http://schemas.openxmlformats.org/officeDocument/2006/relationships" r:embed="rId35"/>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3</xdr:col>
      <xdr:colOff>400398</xdr:colOff>
      <xdr:row>1</xdr:row>
      <xdr:rowOff>0</xdr:rowOff>
    </xdr:to>
    <xdr:pic>
      <xdr:nvPicPr>
        <xdr:cNvPr id="25" name="Imagen 24">
          <a:hlinkClick xmlns:r="http://schemas.openxmlformats.org/officeDocument/2006/relationships" r:id="rId36"/>
          <a:extLst>
            <a:ext uri="{FF2B5EF4-FFF2-40B4-BE49-F238E27FC236}">
              <a16:creationId xmlns:a16="http://schemas.microsoft.com/office/drawing/2014/main" id="{EBE9A66D-DB8D-42A2-A7D6-58CC52B71655}"/>
            </a:ext>
          </a:extLst>
        </xdr:cNvPr>
        <xdr:cNvPicPr>
          <a:picLocks noChangeAspect="1"/>
        </xdr:cNvPicPr>
      </xdr:nvPicPr>
      <xdr:blipFill rotWithShape="1">
        <a:blip xmlns:r="http://schemas.openxmlformats.org/officeDocument/2006/relationships" r:embed="rId37"/>
        <a:srcRect t="32168" b="19445"/>
        <a:stretch/>
      </xdr:blipFill>
      <xdr:spPr>
        <a:xfrm>
          <a:off x="1238250" y="0"/>
          <a:ext cx="1972023" cy="9525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0.04202</cdr:x>
      <cdr:y>0.19139</cdr:y>
    </cdr:from>
    <cdr:to>
      <cdr:x>0.12311</cdr:x>
      <cdr:y>0.88995</cdr:y>
    </cdr:to>
    <cdr:sp macro="" textlink="">
      <cdr:nvSpPr>
        <cdr:cNvPr id="2" name="TextBox 3">
          <a:extLst xmlns:a="http://schemas.openxmlformats.org/drawingml/2006/main">
            <a:ext uri="{FF2B5EF4-FFF2-40B4-BE49-F238E27FC236}">
              <a16:creationId xmlns:a16="http://schemas.microsoft.com/office/drawing/2014/main" id="{C56B0994-9EBD-42FE-95D1-317807496D19}"/>
            </a:ext>
          </a:extLst>
        </cdr:cNvPr>
        <cdr:cNvSpPr txBox="1"/>
      </cdr:nvSpPr>
      <cdr:spPr>
        <a:xfrm xmlns:a="http://schemas.openxmlformats.org/drawingml/2006/main">
          <a:off x="254000" y="508000"/>
          <a:ext cx="490220" cy="185420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EEE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EEE-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E-</a:t>
          </a:r>
        </a:p>
        <a:p xmlns:a="http://schemas.openxmlformats.org/drawingml/2006/main">
          <a:pPr algn="ctr">
            <a:spcBef>
              <a:spcPts val="500"/>
            </a:spcBef>
          </a:pPr>
          <a:r>
            <a:rPr lang="en-GB" sz="1000" b="1">
              <a:solidFill>
                <a:srgbClr val="425563"/>
              </a:solidFill>
              <a:latin typeface="Roboto Condensed" panose="02000000000000000000" pitchFamily="2" charset="0"/>
              <a:ea typeface="Roboto Condensed" panose="02000000000000000000" pitchFamily="2" charset="0"/>
              <a:cs typeface="Roboto Condensed" panose="02000000000000000000" pitchFamily="2" charset="0"/>
            </a:rPr>
            <a:t>F</a:t>
          </a:r>
        </a:p>
      </cdr:txBody>
    </cdr:sp>
  </cdr:relSizeAnchor>
</c:userShapes>
</file>

<file path=xl/drawings/drawing21.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1</xdr:col>
      <xdr:colOff>304800</xdr:colOff>
      <xdr:row>16</xdr:row>
      <xdr:rowOff>79375</xdr:rowOff>
    </xdr:to>
    <xdr:sp macro="" textlink="">
      <xdr:nvSpPr>
        <xdr:cNvPr id="27654" name="AutoShape 6" descr="Arrow">
          <a:hlinkClick xmlns:r="http://schemas.openxmlformats.org/officeDocument/2006/relationships" r:id="rId1"/>
          <a:extLst>
            <a:ext uri="{FF2B5EF4-FFF2-40B4-BE49-F238E27FC236}">
              <a16:creationId xmlns:a16="http://schemas.microsoft.com/office/drawing/2014/main" id="{DECEC885-01E5-4674-B8C5-FFB1ACDC51EC}"/>
            </a:ext>
          </a:extLst>
        </xdr:cNvPr>
        <xdr:cNvSpPr>
          <a:spLocks noChangeAspect="1" noChangeArrowheads="1"/>
        </xdr:cNvSpPr>
      </xdr:nvSpPr>
      <xdr:spPr bwMode="auto">
        <a:xfrm>
          <a:off x="755650" y="32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16</xdr:row>
      <xdr:rowOff>0</xdr:rowOff>
    </xdr:from>
    <xdr:to>
      <xdr:col>1</xdr:col>
      <xdr:colOff>304800</xdr:colOff>
      <xdr:row>16</xdr:row>
      <xdr:rowOff>155575</xdr:rowOff>
    </xdr:to>
    <xdr:sp macro="" textlink="">
      <xdr:nvSpPr>
        <xdr:cNvPr id="27655" name="AutoShape 7" descr="Arrow">
          <a:hlinkClick xmlns:r="http://schemas.openxmlformats.org/officeDocument/2006/relationships" r:id="rId2"/>
          <a:extLst>
            <a:ext uri="{FF2B5EF4-FFF2-40B4-BE49-F238E27FC236}">
              <a16:creationId xmlns:a16="http://schemas.microsoft.com/office/drawing/2014/main" id="{80D160BB-01F6-4DD4-BB8E-1220A6C4348E}"/>
            </a:ext>
          </a:extLst>
        </xdr:cNvPr>
        <xdr:cNvSpPr>
          <a:spLocks noChangeAspect="1" noChangeArrowheads="1"/>
        </xdr:cNvSpPr>
      </xdr:nvSpPr>
      <xdr:spPr bwMode="auto">
        <a:xfrm>
          <a:off x="755650" y="353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304800</xdr:colOff>
      <xdr:row>18</xdr:row>
      <xdr:rowOff>73025</xdr:rowOff>
    </xdr:to>
    <xdr:sp macro="" textlink="">
      <xdr:nvSpPr>
        <xdr:cNvPr id="27656" name="AutoShape 8" descr="Arrow">
          <a:hlinkClick xmlns:r="http://schemas.openxmlformats.org/officeDocument/2006/relationships" r:id="rId3"/>
          <a:extLst>
            <a:ext uri="{FF2B5EF4-FFF2-40B4-BE49-F238E27FC236}">
              <a16:creationId xmlns:a16="http://schemas.microsoft.com/office/drawing/2014/main" id="{CBD31331-5D7B-43CE-9749-1938798C8A91}"/>
            </a:ext>
          </a:extLst>
        </xdr:cNvPr>
        <xdr:cNvSpPr>
          <a:spLocks noChangeAspect="1" noChangeArrowheads="1"/>
        </xdr:cNvSpPr>
      </xdr:nvSpPr>
      <xdr:spPr bwMode="auto">
        <a:xfrm>
          <a:off x="755650" y="386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304800</xdr:colOff>
      <xdr:row>18</xdr:row>
      <xdr:rowOff>79375</xdr:rowOff>
    </xdr:to>
    <xdr:sp macro="" textlink="">
      <xdr:nvSpPr>
        <xdr:cNvPr id="38" name="AutoShape 10" descr="Arrow">
          <a:hlinkClick xmlns:r="http://schemas.openxmlformats.org/officeDocument/2006/relationships" r:id="rId4"/>
          <a:extLst>
            <a:ext uri="{FF2B5EF4-FFF2-40B4-BE49-F238E27FC236}">
              <a16:creationId xmlns:a16="http://schemas.microsoft.com/office/drawing/2014/main" id="{685A921F-D14B-2C49-A85E-67D7AF1C60C2}"/>
            </a:ext>
          </a:extLst>
        </xdr:cNvPr>
        <xdr:cNvSpPr>
          <a:spLocks noChangeAspect="1" noChangeArrowheads="1"/>
        </xdr:cNvSpPr>
      </xdr:nvSpPr>
      <xdr:spPr bwMode="auto">
        <a:xfrm>
          <a:off x="825500" y="42672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279400</xdr:colOff>
      <xdr:row>37</xdr:row>
      <xdr:rowOff>114300</xdr:rowOff>
    </xdr:from>
    <xdr:ext cx="313056" cy="320676"/>
    <xdr:pic>
      <xdr:nvPicPr>
        <xdr:cNvPr id="45" name="Picture 3">
          <a:extLst>
            <a:ext uri="{FF2B5EF4-FFF2-40B4-BE49-F238E27FC236}">
              <a16:creationId xmlns:a16="http://schemas.microsoft.com/office/drawing/2014/main" id="{F91E888B-1E45-47F8-94DD-6260B1106CBC}"/>
            </a:ext>
            <a:ext uri="{147F2762-F138-4A5C-976F-8EAC2B608ADB}">
              <a16:predDERef xmlns:a16="http://schemas.microsoft.com/office/drawing/2014/main" pred="{E6ECA33E-5744-4B07-BA0E-C239282565E2}"/>
            </a:ext>
          </a:extLst>
        </xdr:cNvPr>
        <xdr:cNvPicPr>
          <a:picLocks noChangeAspect="1"/>
        </xdr:cNvPicPr>
      </xdr:nvPicPr>
      <xdr:blipFill>
        <a:blip xmlns:r="http://schemas.openxmlformats.org/officeDocument/2006/relationships" r:embed="rId5"/>
        <a:stretch>
          <a:fillRect/>
        </a:stretch>
      </xdr:blipFill>
      <xdr:spPr>
        <a:xfrm>
          <a:off x="9328150" y="12611100"/>
          <a:ext cx="313056" cy="320676"/>
        </a:xfrm>
        <a:prstGeom prst="rect">
          <a:avLst/>
        </a:prstGeom>
      </xdr:spPr>
    </xdr:pic>
    <xdr:clientData/>
  </xdr:oneCellAnchor>
  <xdr:oneCellAnchor>
    <xdr:from>
      <xdr:col>5</xdr:col>
      <xdr:colOff>279400</xdr:colOff>
      <xdr:row>36</xdr:row>
      <xdr:rowOff>104775</xdr:rowOff>
    </xdr:from>
    <xdr:ext cx="313056" cy="314325"/>
    <xdr:pic>
      <xdr:nvPicPr>
        <xdr:cNvPr id="46" name="Picture 14">
          <a:extLst>
            <a:ext uri="{FF2B5EF4-FFF2-40B4-BE49-F238E27FC236}">
              <a16:creationId xmlns:a16="http://schemas.microsoft.com/office/drawing/2014/main" id="{743FF74D-6A92-4633-9C2C-14908D2B16CF}"/>
            </a:ext>
            <a:ext uri="{147F2762-F138-4A5C-976F-8EAC2B608ADB}">
              <a16:predDERef xmlns:a16="http://schemas.microsoft.com/office/drawing/2014/main" pred="{1AD95983-C637-9E3B-1C7B-226F6154035F}"/>
            </a:ext>
          </a:extLst>
        </xdr:cNvPr>
        <xdr:cNvPicPr>
          <a:picLocks noChangeAspect="1"/>
        </xdr:cNvPicPr>
      </xdr:nvPicPr>
      <xdr:blipFill>
        <a:blip xmlns:r="http://schemas.openxmlformats.org/officeDocument/2006/relationships" r:embed="rId5"/>
        <a:stretch>
          <a:fillRect/>
        </a:stretch>
      </xdr:blipFill>
      <xdr:spPr>
        <a:xfrm>
          <a:off x="9328150" y="12439650"/>
          <a:ext cx="313056" cy="314325"/>
        </a:xfrm>
        <a:prstGeom prst="rect">
          <a:avLst/>
        </a:prstGeom>
      </xdr:spPr>
    </xdr:pic>
    <xdr:clientData/>
  </xdr:oneCellAnchor>
  <xdr:oneCellAnchor>
    <xdr:from>
      <xdr:col>5</xdr:col>
      <xdr:colOff>282575</xdr:colOff>
      <xdr:row>35</xdr:row>
      <xdr:rowOff>57150</xdr:rowOff>
    </xdr:from>
    <xdr:ext cx="310515" cy="307342"/>
    <xdr:pic>
      <xdr:nvPicPr>
        <xdr:cNvPr id="47" name="Picture 15">
          <a:extLst>
            <a:ext uri="{FF2B5EF4-FFF2-40B4-BE49-F238E27FC236}">
              <a16:creationId xmlns:a16="http://schemas.microsoft.com/office/drawing/2014/main" id="{6CF7CCCC-08A0-4237-8A13-C0F0E19A1CAE}"/>
            </a:ext>
            <a:ext uri="{147F2762-F138-4A5C-976F-8EAC2B608ADB}">
              <a16:predDERef xmlns:a16="http://schemas.microsoft.com/office/drawing/2014/main" pred="{69D85487-6705-49DB-A3D4-16824BB1E91A}"/>
            </a:ext>
          </a:extLst>
        </xdr:cNvPr>
        <xdr:cNvPicPr>
          <a:picLocks noChangeAspect="1"/>
        </xdr:cNvPicPr>
      </xdr:nvPicPr>
      <xdr:blipFill>
        <a:blip xmlns:r="http://schemas.openxmlformats.org/officeDocument/2006/relationships" r:embed="rId5"/>
        <a:stretch>
          <a:fillRect/>
        </a:stretch>
      </xdr:blipFill>
      <xdr:spPr>
        <a:xfrm>
          <a:off x="9331325" y="12230100"/>
          <a:ext cx="310515" cy="307342"/>
        </a:xfrm>
        <a:prstGeom prst="rect">
          <a:avLst/>
        </a:prstGeom>
      </xdr:spPr>
    </xdr:pic>
    <xdr:clientData/>
  </xdr:oneCellAnchor>
  <xdr:oneCellAnchor>
    <xdr:from>
      <xdr:col>5</xdr:col>
      <xdr:colOff>292100</xdr:colOff>
      <xdr:row>31</xdr:row>
      <xdr:rowOff>85725</xdr:rowOff>
    </xdr:from>
    <xdr:ext cx="316866" cy="316233"/>
    <xdr:pic>
      <xdr:nvPicPr>
        <xdr:cNvPr id="48" name="Picture 17">
          <a:extLst>
            <a:ext uri="{FF2B5EF4-FFF2-40B4-BE49-F238E27FC236}">
              <a16:creationId xmlns:a16="http://schemas.microsoft.com/office/drawing/2014/main" id="{4D3314D6-1FCA-4673-A258-4418E8D35372}"/>
            </a:ext>
            <a:ext uri="{147F2762-F138-4A5C-976F-8EAC2B608ADB}">
              <a16:predDERef xmlns:a16="http://schemas.microsoft.com/office/drawing/2014/main" pred="{C5D3D07D-ADF0-4ACE-BF9E-3475E482D03A}"/>
            </a:ext>
          </a:extLst>
        </xdr:cNvPr>
        <xdr:cNvPicPr>
          <a:picLocks noChangeAspect="1"/>
        </xdr:cNvPicPr>
      </xdr:nvPicPr>
      <xdr:blipFill>
        <a:blip xmlns:r="http://schemas.openxmlformats.org/officeDocument/2006/relationships" r:embed="rId5"/>
        <a:stretch>
          <a:fillRect/>
        </a:stretch>
      </xdr:blipFill>
      <xdr:spPr>
        <a:xfrm>
          <a:off x="9340850" y="11610975"/>
          <a:ext cx="316866" cy="316233"/>
        </a:xfrm>
        <a:prstGeom prst="rect">
          <a:avLst/>
        </a:prstGeom>
      </xdr:spPr>
    </xdr:pic>
    <xdr:clientData/>
  </xdr:oneCellAnchor>
  <xdr:oneCellAnchor>
    <xdr:from>
      <xdr:col>5</xdr:col>
      <xdr:colOff>292100</xdr:colOff>
      <xdr:row>30</xdr:row>
      <xdr:rowOff>85725</xdr:rowOff>
    </xdr:from>
    <xdr:ext cx="316866" cy="316233"/>
    <xdr:pic>
      <xdr:nvPicPr>
        <xdr:cNvPr id="49" name="Picture 18">
          <a:extLst>
            <a:ext uri="{FF2B5EF4-FFF2-40B4-BE49-F238E27FC236}">
              <a16:creationId xmlns:a16="http://schemas.microsoft.com/office/drawing/2014/main" id="{669814E4-1AC4-44F6-B387-A1D7F088D873}"/>
            </a:ext>
            <a:ext uri="{147F2762-F138-4A5C-976F-8EAC2B608ADB}">
              <a16:predDERef xmlns:a16="http://schemas.microsoft.com/office/drawing/2014/main" pred="{C833B637-2F6B-49A9-B036-F737B9986188}"/>
            </a:ext>
          </a:extLst>
        </xdr:cNvPr>
        <xdr:cNvPicPr>
          <a:picLocks noChangeAspect="1"/>
        </xdr:cNvPicPr>
      </xdr:nvPicPr>
      <xdr:blipFill>
        <a:blip xmlns:r="http://schemas.openxmlformats.org/officeDocument/2006/relationships" r:embed="rId5"/>
        <a:stretch>
          <a:fillRect/>
        </a:stretch>
      </xdr:blipFill>
      <xdr:spPr>
        <a:xfrm>
          <a:off x="9340850" y="11449050"/>
          <a:ext cx="316866" cy="316233"/>
        </a:xfrm>
        <a:prstGeom prst="rect">
          <a:avLst/>
        </a:prstGeom>
      </xdr:spPr>
    </xdr:pic>
    <xdr:clientData/>
  </xdr:oneCellAnchor>
  <xdr:oneCellAnchor>
    <xdr:from>
      <xdr:col>5</xdr:col>
      <xdr:colOff>282575</xdr:colOff>
      <xdr:row>29</xdr:row>
      <xdr:rowOff>95250</xdr:rowOff>
    </xdr:from>
    <xdr:ext cx="310515" cy="307342"/>
    <xdr:pic>
      <xdr:nvPicPr>
        <xdr:cNvPr id="50" name="Picture 19">
          <a:extLst>
            <a:ext uri="{FF2B5EF4-FFF2-40B4-BE49-F238E27FC236}">
              <a16:creationId xmlns:a16="http://schemas.microsoft.com/office/drawing/2014/main" id="{1A4C780D-A746-4BAD-B11D-D353AEF441D7}"/>
            </a:ext>
            <a:ext uri="{147F2762-F138-4A5C-976F-8EAC2B608ADB}">
              <a16:predDERef xmlns:a16="http://schemas.microsoft.com/office/drawing/2014/main" pred="{36D471C0-1031-4701-80B8-CD29D05511C9}"/>
            </a:ext>
          </a:extLst>
        </xdr:cNvPr>
        <xdr:cNvPicPr>
          <a:picLocks noChangeAspect="1"/>
        </xdr:cNvPicPr>
      </xdr:nvPicPr>
      <xdr:blipFill>
        <a:blip xmlns:r="http://schemas.openxmlformats.org/officeDocument/2006/relationships" r:embed="rId5"/>
        <a:stretch>
          <a:fillRect/>
        </a:stretch>
      </xdr:blipFill>
      <xdr:spPr>
        <a:xfrm>
          <a:off x="9331325" y="11296650"/>
          <a:ext cx="310515" cy="307342"/>
        </a:xfrm>
        <a:prstGeom prst="rect">
          <a:avLst/>
        </a:prstGeom>
      </xdr:spPr>
    </xdr:pic>
    <xdr:clientData/>
  </xdr:oneCellAnchor>
  <xdr:oneCellAnchor>
    <xdr:from>
      <xdr:col>5</xdr:col>
      <xdr:colOff>273050</xdr:colOff>
      <xdr:row>28</xdr:row>
      <xdr:rowOff>76200</xdr:rowOff>
    </xdr:from>
    <xdr:ext cx="314962" cy="320676"/>
    <xdr:pic>
      <xdr:nvPicPr>
        <xdr:cNvPr id="51" name="Picture 20">
          <a:extLst>
            <a:ext uri="{FF2B5EF4-FFF2-40B4-BE49-F238E27FC236}">
              <a16:creationId xmlns:a16="http://schemas.microsoft.com/office/drawing/2014/main" id="{A88D4AF2-0304-4C55-B9FC-305C9A94E269}"/>
            </a:ext>
            <a:ext uri="{147F2762-F138-4A5C-976F-8EAC2B608ADB}">
              <a16:predDERef xmlns:a16="http://schemas.microsoft.com/office/drawing/2014/main" pred="{49C0CEC5-6A6A-490D-8CE1-AB2F5270EF89}"/>
            </a:ext>
          </a:extLst>
        </xdr:cNvPr>
        <xdr:cNvPicPr>
          <a:picLocks noChangeAspect="1"/>
        </xdr:cNvPicPr>
      </xdr:nvPicPr>
      <xdr:blipFill>
        <a:blip xmlns:r="http://schemas.openxmlformats.org/officeDocument/2006/relationships" r:embed="rId5"/>
        <a:stretch>
          <a:fillRect/>
        </a:stretch>
      </xdr:blipFill>
      <xdr:spPr>
        <a:xfrm>
          <a:off x="9321800" y="11115675"/>
          <a:ext cx="314962" cy="320676"/>
        </a:xfrm>
        <a:prstGeom prst="rect">
          <a:avLst/>
        </a:prstGeom>
      </xdr:spPr>
    </xdr:pic>
    <xdr:clientData/>
  </xdr:oneCellAnchor>
  <xdr:oneCellAnchor>
    <xdr:from>
      <xdr:col>5</xdr:col>
      <xdr:colOff>276225</xdr:colOff>
      <xdr:row>27</xdr:row>
      <xdr:rowOff>76200</xdr:rowOff>
    </xdr:from>
    <xdr:ext cx="316233" cy="320676"/>
    <xdr:pic>
      <xdr:nvPicPr>
        <xdr:cNvPr id="52" name="Picture 21">
          <a:extLst>
            <a:ext uri="{FF2B5EF4-FFF2-40B4-BE49-F238E27FC236}">
              <a16:creationId xmlns:a16="http://schemas.microsoft.com/office/drawing/2014/main" id="{C2DD7524-9A31-4CF0-87BC-BE85EE744E0F}"/>
            </a:ext>
            <a:ext uri="{147F2762-F138-4A5C-976F-8EAC2B608ADB}">
              <a16:predDERef xmlns:a16="http://schemas.microsoft.com/office/drawing/2014/main" pred="{BEB682E1-7159-43E9-AFCF-042101B9DE0C}"/>
            </a:ext>
          </a:extLst>
        </xdr:cNvPr>
        <xdr:cNvPicPr>
          <a:picLocks noChangeAspect="1"/>
        </xdr:cNvPicPr>
      </xdr:nvPicPr>
      <xdr:blipFill>
        <a:blip xmlns:r="http://schemas.openxmlformats.org/officeDocument/2006/relationships" r:embed="rId5"/>
        <a:stretch>
          <a:fillRect/>
        </a:stretch>
      </xdr:blipFill>
      <xdr:spPr>
        <a:xfrm>
          <a:off x="9324975" y="10953750"/>
          <a:ext cx="316233" cy="320676"/>
        </a:xfrm>
        <a:prstGeom prst="rect">
          <a:avLst/>
        </a:prstGeom>
      </xdr:spPr>
    </xdr:pic>
    <xdr:clientData/>
  </xdr:oneCellAnchor>
  <xdr:oneCellAnchor>
    <xdr:from>
      <xdr:col>5</xdr:col>
      <xdr:colOff>276225</xdr:colOff>
      <xdr:row>26</xdr:row>
      <xdr:rowOff>76200</xdr:rowOff>
    </xdr:from>
    <xdr:ext cx="316233" cy="320676"/>
    <xdr:pic>
      <xdr:nvPicPr>
        <xdr:cNvPr id="53" name="Picture 22">
          <a:extLst>
            <a:ext uri="{FF2B5EF4-FFF2-40B4-BE49-F238E27FC236}">
              <a16:creationId xmlns:a16="http://schemas.microsoft.com/office/drawing/2014/main" id="{578D0759-5EB6-48F1-94CE-8117E1138BC3}"/>
            </a:ext>
            <a:ext uri="{147F2762-F138-4A5C-976F-8EAC2B608ADB}">
              <a16:predDERef xmlns:a16="http://schemas.microsoft.com/office/drawing/2014/main" pred="{C7CC7A36-6B12-4A64-81CD-5F58478DF5A1}"/>
            </a:ext>
          </a:extLst>
        </xdr:cNvPr>
        <xdr:cNvPicPr>
          <a:picLocks noChangeAspect="1"/>
        </xdr:cNvPicPr>
      </xdr:nvPicPr>
      <xdr:blipFill>
        <a:blip xmlns:r="http://schemas.openxmlformats.org/officeDocument/2006/relationships" r:embed="rId5"/>
        <a:stretch>
          <a:fillRect/>
        </a:stretch>
      </xdr:blipFill>
      <xdr:spPr>
        <a:xfrm>
          <a:off x="9324975" y="10791825"/>
          <a:ext cx="316233" cy="320676"/>
        </a:xfrm>
        <a:prstGeom prst="rect">
          <a:avLst/>
        </a:prstGeom>
      </xdr:spPr>
    </xdr:pic>
    <xdr:clientData/>
  </xdr:oneCellAnchor>
  <xdr:oneCellAnchor>
    <xdr:from>
      <xdr:col>6</xdr:col>
      <xdr:colOff>260350</xdr:colOff>
      <xdr:row>34</xdr:row>
      <xdr:rowOff>104775</xdr:rowOff>
    </xdr:from>
    <xdr:ext cx="311152" cy="314325"/>
    <xdr:pic>
      <xdr:nvPicPr>
        <xdr:cNvPr id="54" name="Picture 23">
          <a:extLst>
            <a:ext uri="{FF2B5EF4-FFF2-40B4-BE49-F238E27FC236}">
              <a16:creationId xmlns:a16="http://schemas.microsoft.com/office/drawing/2014/main" id="{53709ACC-27B5-4D7F-AE8D-DD48983EA37F}"/>
            </a:ext>
            <a:ext uri="{147F2762-F138-4A5C-976F-8EAC2B608ADB}">
              <a16:predDERef xmlns:a16="http://schemas.microsoft.com/office/drawing/2014/main" pred="{D56610FD-A3BC-42E9-86C4-90C4D56440F4}"/>
            </a:ext>
          </a:extLst>
        </xdr:cNvPr>
        <xdr:cNvPicPr>
          <a:picLocks noChangeAspect="1"/>
        </xdr:cNvPicPr>
      </xdr:nvPicPr>
      <xdr:blipFill>
        <a:blip xmlns:r="http://schemas.openxmlformats.org/officeDocument/2006/relationships" r:embed="rId6"/>
        <a:stretch>
          <a:fillRect/>
        </a:stretch>
      </xdr:blipFill>
      <xdr:spPr>
        <a:xfrm>
          <a:off x="10023475" y="12115800"/>
          <a:ext cx="311152" cy="314325"/>
        </a:xfrm>
        <a:prstGeom prst="rect">
          <a:avLst/>
        </a:prstGeom>
      </xdr:spPr>
    </xdr:pic>
    <xdr:clientData/>
  </xdr:oneCellAnchor>
  <xdr:oneCellAnchor>
    <xdr:from>
      <xdr:col>6</xdr:col>
      <xdr:colOff>263525</xdr:colOff>
      <xdr:row>33</xdr:row>
      <xdr:rowOff>142875</xdr:rowOff>
    </xdr:from>
    <xdr:ext cx="323853" cy="314325"/>
    <xdr:pic>
      <xdr:nvPicPr>
        <xdr:cNvPr id="55" name="Picture 24">
          <a:extLst>
            <a:ext uri="{FF2B5EF4-FFF2-40B4-BE49-F238E27FC236}">
              <a16:creationId xmlns:a16="http://schemas.microsoft.com/office/drawing/2014/main" id="{594D7F36-00F3-49EF-A1ED-D1EE30B9E5BC}"/>
            </a:ext>
            <a:ext uri="{147F2762-F138-4A5C-976F-8EAC2B608ADB}">
              <a16:predDERef xmlns:a16="http://schemas.microsoft.com/office/drawing/2014/main" pred="{8A2BC9E5-2719-2F27-CD06-75F16C38F5E6}"/>
            </a:ext>
          </a:extLst>
        </xdr:cNvPr>
        <xdr:cNvPicPr>
          <a:picLocks noChangeAspect="1"/>
        </xdr:cNvPicPr>
      </xdr:nvPicPr>
      <xdr:blipFill>
        <a:blip xmlns:r="http://schemas.openxmlformats.org/officeDocument/2006/relationships" r:embed="rId6"/>
        <a:stretch>
          <a:fillRect/>
        </a:stretch>
      </xdr:blipFill>
      <xdr:spPr>
        <a:xfrm>
          <a:off x="10026650" y="11991975"/>
          <a:ext cx="323853" cy="314325"/>
        </a:xfrm>
        <a:prstGeom prst="rect">
          <a:avLst/>
        </a:prstGeom>
      </xdr:spPr>
    </xdr:pic>
    <xdr:clientData/>
  </xdr:oneCellAnchor>
  <xdr:oneCellAnchor>
    <xdr:from>
      <xdr:col>6</xdr:col>
      <xdr:colOff>266700</xdr:colOff>
      <xdr:row>32</xdr:row>
      <xdr:rowOff>76200</xdr:rowOff>
    </xdr:from>
    <xdr:ext cx="320676" cy="320676"/>
    <xdr:pic>
      <xdr:nvPicPr>
        <xdr:cNvPr id="56" name="Picture 25">
          <a:extLst>
            <a:ext uri="{FF2B5EF4-FFF2-40B4-BE49-F238E27FC236}">
              <a16:creationId xmlns:a16="http://schemas.microsoft.com/office/drawing/2014/main" id="{9F18876E-BF5E-4ED2-94ED-267003287266}"/>
            </a:ext>
            <a:ext uri="{147F2762-F138-4A5C-976F-8EAC2B608ADB}">
              <a16:predDERef xmlns:a16="http://schemas.microsoft.com/office/drawing/2014/main" pred="{55DECE8A-B051-422D-B2CF-C97281E3EE26}"/>
            </a:ext>
          </a:extLst>
        </xdr:cNvPr>
        <xdr:cNvPicPr>
          <a:picLocks noChangeAspect="1"/>
        </xdr:cNvPicPr>
      </xdr:nvPicPr>
      <xdr:blipFill>
        <a:blip xmlns:r="http://schemas.openxmlformats.org/officeDocument/2006/relationships" r:embed="rId6"/>
        <a:stretch>
          <a:fillRect/>
        </a:stretch>
      </xdr:blipFill>
      <xdr:spPr>
        <a:xfrm>
          <a:off x="10029825" y="11763375"/>
          <a:ext cx="320676" cy="320676"/>
        </a:xfrm>
        <a:prstGeom prst="rect">
          <a:avLst/>
        </a:prstGeom>
      </xdr:spPr>
    </xdr:pic>
    <xdr:clientData/>
  </xdr:oneCellAnchor>
  <xdr:oneCellAnchor>
    <xdr:from>
      <xdr:col>6</xdr:col>
      <xdr:colOff>266700</xdr:colOff>
      <xdr:row>31</xdr:row>
      <xdr:rowOff>66675</xdr:rowOff>
    </xdr:from>
    <xdr:ext cx="320676" cy="314325"/>
    <xdr:pic>
      <xdr:nvPicPr>
        <xdr:cNvPr id="57" name="Picture 26">
          <a:extLst>
            <a:ext uri="{FF2B5EF4-FFF2-40B4-BE49-F238E27FC236}">
              <a16:creationId xmlns:a16="http://schemas.microsoft.com/office/drawing/2014/main" id="{FDFD0871-73A9-4E3F-9F8B-9F8491F4CAEA}"/>
            </a:ext>
            <a:ext uri="{147F2762-F138-4A5C-976F-8EAC2B608ADB}">
              <a16:predDERef xmlns:a16="http://schemas.microsoft.com/office/drawing/2014/main" pred="{36B60304-A4F8-4A9B-B026-42B1E3B4AB8B}"/>
            </a:ext>
          </a:extLst>
        </xdr:cNvPr>
        <xdr:cNvPicPr>
          <a:picLocks noChangeAspect="1"/>
        </xdr:cNvPicPr>
      </xdr:nvPicPr>
      <xdr:blipFill>
        <a:blip xmlns:r="http://schemas.openxmlformats.org/officeDocument/2006/relationships" r:embed="rId6"/>
        <a:stretch>
          <a:fillRect/>
        </a:stretch>
      </xdr:blipFill>
      <xdr:spPr>
        <a:xfrm>
          <a:off x="10029825" y="11591925"/>
          <a:ext cx="320676" cy="314325"/>
        </a:xfrm>
        <a:prstGeom prst="rect">
          <a:avLst/>
        </a:prstGeom>
      </xdr:spPr>
    </xdr:pic>
    <xdr:clientData/>
  </xdr:oneCellAnchor>
  <xdr:oneCellAnchor>
    <xdr:from>
      <xdr:col>6</xdr:col>
      <xdr:colOff>269875</xdr:colOff>
      <xdr:row>30</xdr:row>
      <xdr:rowOff>66675</xdr:rowOff>
    </xdr:from>
    <xdr:ext cx="318135" cy="314325"/>
    <xdr:pic>
      <xdr:nvPicPr>
        <xdr:cNvPr id="58" name="Picture 27">
          <a:extLst>
            <a:ext uri="{FF2B5EF4-FFF2-40B4-BE49-F238E27FC236}">
              <a16:creationId xmlns:a16="http://schemas.microsoft.com/office/drawing/2014/main" id="{28D77611-78CF-47E9-BD0A-D7BDD6BD0CA0}"/>
            </a:ext>
            <a:ext uri="{147F2762-F138-4A5C-976F-8EAC2B608ADB}">
              <a16:predDERef xmlns:a16="http://schemas.microsoft.com/office/drawing/2014/main" pred="{23640089-B75F-4DC7-9900-DD752B17DAEE}"/>
            </a:ext>
          </a:extLst>
        </xdr:cNvPr>
        <xdr:cNvPicPr>
          <a:picLocks noChangeAspect="1"/>
        </xdr:cNvPicPr>
      </xdr:nvPicPr>
      <xdr:blipFill>
        <a:blip xmlns:r="http://schemas.openxmlformats.org/officeDocument/2006/relationships" r:embed="rId6"/>
        <a:stretch>
          <a:fillRect/>
        </a:stretch>
      </xdr:blipFill>
      <xdr:spPr>
        <a:xfrm>
          <a:off x="10033000" y="11430000"/>
          <a:ext cx="318135" cy="314325"/>
        </a:xfrm>
        <a:prstGeom prst="rect">
          <a:avLst/>
        </a:prstGeom>
      </xdr:spPr>
    </xdr:pic>
    <xdr:clientData/>
  </xdr:oneCellAnchor>
  <xdr:oneCellAnchor>
    <xdr:from>
      <xdr:col>6</xdr:col>
      <xdr:colOff>269875</xdr:colOff>
      <xdr:row>29</xdr:row>
      <xdr:rowOff>76200</xdr:rowOff>
    </xdr:from>
    <xdr:ext cx="318135" cy="320676"/>
    <xdr:pic>
      <xdr:nvPicPr>
        <xdr:cNvPr id="59" name="Picture 28">
          <a:extLst>
            <a:ext uri="{FF2B5EF4-FFF2-40B4-BE49-F238E27FC236}">
              <a16:creationId xmlns:a16="http://schemas.microsoft.com/office/drawing/2014/main" id="{FCD9762D-0D63-4E20-8E6C-590AF60F70CB}"/>
            </a:ext>
            <a:ext uri="{147F2762-F138-4A5C-976F-8EAC2B608ADB}">
              <a16:predDERef xmlns:a16="http://schemas.microsoft.com/office/drawing/2014/main" pred="{A4172B2C-B056-42F7-9893-CDB6E127CBC2}"/>
            </a:ext>
          </a:extLst>
        </xdr:cNvPr>
        <xdr:cNvPicPr>
          <a:picLocks noChangeAspect="1"/>
        </xdr:cNvPicPr>
      </xdr:nvPicPr>
      <xdr:blipFill>
        <a:blip xmlns:r="http://schemas.openxmlformats.org/officeDocument/2006/relationships" r:embed="rId6"/>
        <a:stretch>
          <a:fillRect/>
        </a:stretch>
      </xdr:blipFill>
      <xdr:spPr>
        <a:xfrm>
          <a:off x="10033000" y="11277600"/>
          <a:ext cx="318135" cy="320676"/>
        </a:xfrm>
        <a:prstGeom prst="rect">
          <a:avLst/>
        </a:prstGeom>
      </xdr:spPr>
    </xdr:pic>
    <xdr:clientData/>
  </xdr:oneCellAnchor>
  <xdr:oneCellAnchor>
    <xdr:from>
      <xdr:col>6</xdr:col>
      <xdr:colOff>260350</xdr:colOff>
      <xdr:row>28</xdr:row>
      <xdr:rowOff>66675</xdr:rowOff>
    </xdr:from>
    <xdr:ext cx="311152" cy="314325"/>
    <xdr:pic>
      <xdr:nvPicPr>
        <xdr:cNvPr id="60" name="Picture 29">
          <a:extLst>
            <a:ext uri="{FF2B5EF4-FFF2-40B4-BE49-F238E27FC236}">
              <a16:creationId xmlns:a16="http://schemas.microsoft.com/office/drawing/2014/main" id="{0A5A1527-160C-489A-B04C-4282286985D2}"/>
            </a:ext>
            <a:ext uri="{147F2762-F138-4A5C-976F-8EAC2B608ADB}">
              <a16:predDERef xmlns:a16="http://schemas.microsoft.com/office/drawing/2014/main" pred="{6679EE26-C22E-450A-96EE-00D8659DA4F6}"/>
            </a:ext>
          </a:extLst>
        </xdr:cNvPr>
        <xdr:cNvPicPr>
          <a:picLocks noChangeAspect="1"/>
        </xdr:cNvPicPr>
      </xdr:nvPicPr>
      <xdr:blipFill>
        <a:blip xmlns:r="http://schemas.openxmlformats.org/officeDocument/2006/relationships" r:embed="rId6"/>
        <a:stretch>
          <a:fillRect/>
        </a:stretch>
      </xdr:blipFill>
      <xdr:spPr>
        <a:xfrm>
          <a:off x="10023475" y="11106150"/>
          <a:ext cx="311152" cy="314325"/>
        </a:xfrm>
        <a:prstGeom prst="rect">
          <a:avLst/>
        </a:prstGeom>
      </xdr:spPr>
    </xdr:pic>
    <xdr:clientData/>
  </xdr:oneCellAnchor>
  <xdr:oneCellAnchor>
    <xdr:from>
      <xdr:col>6</xdr:col>
      <xdr:colOff>260350</xdr:colOff>
      <xdr:row>27</xdr:row>
      <xdr:rowOff>95250</xdr:rowOff>
    </xdr:from>
    <xdr:ext cx="311152" cy="307342"/>
    <xdr:pic>
      <xdr:nvPicPr>
        <xdr:cNvPr id="61" name="Picture 30">
          <a:extLst>
            <a:ext uri="{FF2B5EF4-FFF2-40B4-BE49-F238E27FC236}">
              <a16:creationId xmlns:a16="http://schemas.microsoft.com/office/drawing/2014/main" id="{3631B718-4FE0-43E3-9DEF-E58C51DBBCC8}"/>
            </a:ext>
            <a:ext uri="{147F2762-F138-4A5C-976F-8EAC2B608ADB}">
              <a16:predDERef xmlns:a16="http://schemas.microsoft.com/office/drawing/2014/main" pred="{BDEFCC2A-BE32-49A1-A8F8-65B60B32D011}"/>
            </a:ext>
          </a:extLst>
        </xdr:cNvPr>
        <xdr:cNvPicPr>
          <a:picLocks noChangeAspect="1"/>
        </xdr:cNvPicPr>
      </xdr:nvPicPr>
      <xdr:blipFill>
        <a:blip xmlns:r="http://schemas.openxmlformats.org/officeDocument/2006/relationships" r:embed="rId6"/>
        <a:stretch>
          <a:fillRect/>
        </a:stretch>
      </xdr:blipFill>
      <xdr:spPr>
        <a:xfrm>
          <a:off x="10023475" y="10972800"/>
          <a:ext cx="311152" cy="307342"/>
        </a:xfrm>
        <a:prstGeom prst="rect">
          <a:avLst/>
        </a:prstGeom>
      </xdr:spPr>
    </xdr:pic>
    <xdr:clientData/>
  </xdr:oneCellAnchor>
  <xdr:oneCellAnchor>
    <xdr:from>
      <xdr:col>6</xdr:col>
      <xdr:colOff>260350</xdr:colOff>
      <xdr:row>26</xdr:row>
      <xdr:rowOff>66675</xdr:rowOff>
    </xdr:from>
    <xdr:ext cx="311152" cy="314325"/>
    <xdr:pic>
      <xdr:nvPicPr>
        <xdr:cNvPr id="62" name="Picture 31">
          <a:extLst>
            <a:ext uri="{FF2B5EF4-FFF2-40B4-BE49-F238E27FC236}">
              <a16:creationId xmlns:a16="http://schemas.microsoft.com/office/drawing/2014/main" id="{7C2B8B19-5E3F-4A34-A9C1-A0C28CF01CAA}"/>
            </a:ext>
            <a:ext uri="{147F2762-F138-4A5C-976F-8EAC2B608ADB}">
              <a16:predDERef xmlns:a16="http://schemas.microsoft.com/office/drawing/2014/main" pred="{6AA1D705-4B9E-4F60-BA10-AE15E5135C94}"/>
            </a:ext>
          </a:extLst>
        </xdr:cNvPr>
        <xdr:cNvPicPr>
          <a:picLocks noChangeAspect="1"/>
        </xdr:cNvPicPr>
      </xdr:nvPicPr>
      <xdr:blipFill>
        <a:blip xmlns:r="http://schemas.openxmlformats.org/officeDocument/2006/relationships" r:embed="rId6"/>
        <a:stretch>
          <a:fillRect/>
        </a:stretch>
      </xdr:blipFill>
      <xdr:spPr>
        <a:xfrm>
          <a:off x="10023475" y="10782300"/>
          <a:ext cx="311152" cy="314325"/>
        </a:xfrm>
        <a:prstGeom prst="rect">
          <a:avLst/>
        </a:prstGeom>
      </xdr:spPr>
    </xdr:pic>
    <xdr:clientData/>
  </xdr:oneCellAnchor>
  <xdr:oneCellAnchor>
    <xdr:from>
      <xdr:col>7</xdr:col>
      <xdr:colOff>257175</xdr:colOff>
      <xdr:row>31</xdr:row>
      <xdr:rowOff>57150</xdr:rowOff>
    </xdr:from>
    <xdr:ext cx="314325" cy="307342"/>
    <xdr:pic>
      <xdr:nvPicPr>
        <xdr:cNvPr id="63" name="Picture 32">
          <a:extLst>
            <a:ext uri="{FF2B5EF4-FFF2-40B4-BE49-F238E27FC236}">
              <a16:creationId xmlns:a16="http://schemas.microsoft.com/office/drawing/2014/main" id="{67682D62-6E2E-4683-B860-4B3AE1683D7C}"/>
            </a:ext>
            <a:ext uri="{147F2762-F138-4A5C-976F-8EAC2B608ADB}">
              <a16:predDERef xmlns:a16="http://schemas.microsoft.com/office/drawing/2014/main" pred="{33B9ACAB-0B35-476C-B480-B14F521F1E0F}"/>
            </a:ext>
          </a:extLst>
        </xdr:cNvPr>
        <xdr:cNvPicPr>
          <a:picLocks noChangeAspect="1"/>
        </xdr:cNvPicPr>
      </xdr:nvPicPr>
      <xdr:blipFill>
        <a:blip xmlns:r="http://schemas.openxmlformats.org/officeDocument/2006/relationships" r:embed="rId7"/>
        <a:stretch>
          <a:fillRect/>
        </a:stretch>
      </xdr:blipFill>
      <xdr:spPr>
        <a:xfrm>
          <a:off x="10734675" y="11582400"/>
          <a:ext cx="314325" cy="307342"/>
        </a:xfrm>
        <a:prstGeom prst="rect">
          <a:avLst/>
        </a:prstGeom>
      </xdr:spPr>
    </xdr:pic>
    <xdr:clientData/>
  </xdr:oneCellAnchor>
  <xdr:oneCellAnchor>
    <xdr:from>
      <xdr:col>7</xdr:col>
      <xdr:colOff>250825</xdr:colOff>
      <xdr:row>30</xdr:row>
      <xdr:rowOff>76200</xdr:rowOff>
    </xdr:from>
    <xdr:ext cx="320043" cy="320676"/>
    <xdr:pic>
      <xdr:nvPicPr>
        <xdr:cNvPr id="64" name="Picture 33">
          <a:extLst>
            <a:ext uri="{FF2B5EF4-FFF2-40B4-BE49-F238E27FC236}">
              <a16:creationId xmlns:a16="http://schemas.microsoft.com/office/drawing/2014/main" id="{3DB5158D-D556-4B55-8B78-3777DCD51933}"/>
            </a:ext>
            <a:ext uri="{147F2762-F138-4A5C-976F-8EAC2B608ADB}">
              <a16:predDERef xmlns:a16="http://schemas.microsoft.com/office/drawing/2014/main" pred="{BD6AC15C-FE98-790A-0826-5F350A4856D6}"/>
            </a:ext>
          </a:extLst>
        </xdr:cNvPr>
        <xdr:cNvPicPr>
          <a:picLocks noChangeAspect="1"/>
        </xdr:cNvPicPr>
      </xdr:nvPicPr>
      <xdr:blipFill>
        <a:blip xmlns:r="http://schemas.openxmlformats.org/officeDocument/2006/relationships" r:embed="rId7"/>
        <a:stretch>
          <a:fillRect/>
        </a:stretch>
      </xdr:blipFill>
      <xdr:spPr>
        <a:xfrm>
          <a:off x="10728325" y="11439525"/>
          <a:ext cx="320043" cy="320676"/>
        </a:xfrm>
        <a:prstGeom prst="rect">
          <a:avLst/>
        </a:prstGeom>
      </xdr:spPr>
    </xdr:pic>
    <xdr:clientData/>
  </xdr:oneCellAnchor>
  <xdr:oneCellAnchor>
    <xdr:from>
      <xdr:col>7</xdr:col>
      <xdr:colOff>254000</xdr:colOff>
      <xdr:row>29</xdr:row>
      <xdr:rowOff>76200</xdr:rowOff>
    </xdr:from>
    <xdr:ext cx="316866" cy="320676"/>
    <xdr:pic>
      <xdr:nvPicPr>
        <xdr:cNvPr id="65" name="Picture 34">
          <a:extLst>
            <a:ext uri="{FF2B5EF4-FFF2-40B4-BE49-F238E27FC236}">
              <a16:creationId xmlns:a16="http://schemas.microsoft.com/office/drawing/2014/main" id="{B93826AD-69D4-467A-BD36-2424EE251DD1}"/>
            </a:ext>
            <a:ext uri="{147F2762-F138-4A5C-976F-8EAC2B608ADB}">
              <a16:predDERef xmlns:a16="http://schemas.microsoft.com/office/drawing/2014/main" pred="{3C0E6681-47D4-4E2D-B855-C2C2776D2A99}"/>
            </a:ext>
          </a:extLst>
        </xdr:cNvPr>
        <xdr:cNvPicPr>
          <a:picLocks noChangeAspect="1"/>
        </xdr:cNvPicPr>
      </xdr:nvPicPr>
      <xdr:blipFill>
        <a:blip xmlns:r="http://schemas.openxmlformats.org/officeDocument/2006/relationships" r:embed="rId7"/>
        <a:stretch>
          <a:fillRect/>
        </a:stretch>
      </xdr:blipFill>
      <xdr:spPr>
        <a:xfrm>
          <a:off x="10731500" y="11277600"/>
          <a:ext cx="316866" cy="320676"/>
        </a:xfrm>
        <a:prstGeom prst="rect">
          <a:avLst/>
        </a:prstGeom>
      </xdr:spPr>
    </xdr:pic>
    <xdr:clientData/>
  </xdr:oneCellAnchor>
  <xdr:oneCellAnchor>
    <xdr:from>
      <xdr:col>7</xdr:col>
      <xdr:colOff>254000</xdr:colOff>
      <xdr:row>28</xdr:row>
      <xdr:rowOff>66675</xdr:rowOff>
    </xdr:from>
    <xdr:ext cx="316866" cy="314325"/>
    <xdr:pic>
      <xdr:nvPicPr>
        <xdr:cNvPr id="66" name="Picture 35">
          <a:extLst>
            <a:ext uri="{FF2B5EF4-FFF2-40B4-BE49-F238E27FC236}">
              <a16:creationId xmlns:a16="http://schemas.microsoft.com/office/drawing/2014/main" id="{1C568C66-30C0-4B51-8E73-C1A6BD482245}"/>
            </a:ext>
            <a:ext uri="{147F2762-F138-4A5C-976F-8EAC2B608ADB}">
              <a16:predDERef xmlns:a16="http://schemas.microsoft.com/office/drawing/2014/main" pred="{6201ED48-9F7F-4A27-9D5D-E33F4700A1CD}"/>
            </a:ext>
          </a:extLst>
        </xdr:cNvPr>
        <xdr:cNvPicPr>
          <a:picLocks noChangeAspect="1"/>
        </xdr:cNvPicPr>
      </xdr:nvPicPr>
      <xdr:blipFill>
        <a:blip xmlns:r="http://schemas.openxmlformats.org/officeDocument/2006/relationships" r:embed="rId7"/>
        <a:stretch>
          <a:fillRect/>
        </a:stretch>
      </xdr:blipFill>
      <xdr:spPr>
        <a:xfrm>
          <a:off x="10731500" y="11106150"/>
          <a:ext cx="316866" cy="314325"/>
        </a:xfrm>
        <a:prstGeom prst="rect">
          <a:avLst/>
        </a:prstGeom>
      </xdr:spPr>
    </xdr:pic>
    <xdr:clientData/>
  </xdr:oneCellAnchor>
  <xdr:oneCellAnchor>
    <xdr:from>
      <xdr:col>7</xdr:col>
      <xdr:colOff>257175</xdr:colOff>
      <xdr:row>27</xdr:row>
      <xdr:rowOff>85725</xdr:rowOff>
    </xdr:from>
    <xdr:ext cx="314325" cy="316233"/>
    <xdr:pic>
      <xdr:nvPicPr>
        <xdr:cNvPr id="67" name="Picture 36">
          <a:extLst>
            <a:ext uri="{FF2B5EF4-FFF2-40B4-BE49-F238E27FC236}">
              <a16:creationId xmlns:a16="http://schemas.microsoft.com/office/drawing/2014/main" id="{17954956-2453-436D-A7E9-825C10860C39}"/>
            </a:ext>
            <a:ext uri="{147F2762-F138-4A5C-976F-8EAC2B608ADB}">
              <a16:predDERef xmlns:a16="http://schemas.microsoft.com/office/drawing/2014/main" pred="{ADBE03C8-4B43-405A-999C-30AA5B7AA21B}"/>
            </a:ext>
          </a:extLst>
        </xdr:cNvPr>
        <xdr:cNvPicPr>
          <a:picLocks noChangeAspect="1"/>
        </xdr:cNvPicPr>
      </xdr:nvPicPr>
      <xdr:blipFill>
        <a:blip xmlns:r="http://schemas.openxmlformats.org/officeDocument/2006/relationships" r:embed="rId7"/>
        <a:stretch>
          <a:fillRect/>
        </a:stretch>
      </xdr:blipFill>
      <xdr:spPr>
        <a:xfrm>
          <a:off x="10734675" y="10963275"/>
          <a:ext cx="314325" cy="316233"/>
        </a:xfrm>
        <a:prstGeom prst="rect">
          <a:avLst/>
        </a:prstGeom>
      </xdr:spPr>
    </xdr:pic>
    <xdr:clientData/>
  </xdr:oneCellAnchor>
  <xdr:oneCellAnchor>
    <xdr:from>
      <xdr:col>7</xdr:col>
      <xdr:colOff>247650</xdr:colOff>
      <xdr:row>26</xdr:row>
      <xdr:rowOff>47625</xdr:rowOff>
    </xdr:from>
    <xdr:ext cx="307342" cy="316233"/>
    <xdr:pic>
      <xdr:nvPicPr>
        <xdr:cNvPr id="68" name="Picture 37">
          <a:extLst>
            <a:ext uri="{FF2B5EF4-FFF2-40B4-BE49-F238E27FC236}">
              <a16:creationId xmlns:a16="http://schemas.microsoft.com/office/drawing/2014/main" id="{2C65B85B-010E-4FB3-8BC7-4D48965F6A67}"/>
            </a:ext>
            <a:ext uri="{147F2762-F138-4A5C-976F-8EAC2B608ADB}">
              <a16:predDERef xmlns:a16="http://schemas.microsoft.com/office/drawing/2014/main" pred="{A8A28F47-C3A1-41ED-9F72-7F205DE8E1EA}"/>
            </a:ext>
          </a:extLst>
        </xdr:cNvPr>
        <xdr:cNvPicPr>
          <a:picLocks noChangeAspect="1"/>
        </xdr:cNvPicPr>
      </xdr:nvPicPr>
      <xdr:blipFill>
        <a:blip xmlns:r="http://schemas.openxmlformats.org/officeDocument/2006/relationships" r:embed="rId7"/>
        <a:stretch>
          <a:fillRect/>
        </a:stretch>
      </xdr:blipFill>
      <xdr:spPr>
        <a:xfrm>
          <a:off x="10725150" y="10763250"/>
          <a:ext cx="307342" cy="316233"/>
        </a:xfrm>
        <a:prstGeom prst="rect">
          <a:avLst/>
        </a:prstGeom>
      </xdr:spPr>
    </xdr:pic>
    <xdr:clientData/>
  </xdr:oneCellAnchor>
  <xdr:oneCellAnchor>
    <xdr:from>
      <xdr:col>8</xdr:col>
      <xdr:colOff>269875</xdr:colOff>
      <xdr:row>31</xdr:row>
      <xdr:rowOff>47625</xdr:rowOff>
    </xdr:from>
    <xdr:ext cx="318135" cy="316233"/>
    <xdr:pic>
      <xdr:nvPicPr>
        <xdr:cNvPr id="69" name="Picture 38">
          <a:extLst>
            <a:ext uri="{FF2B5EF4-FFF2-40B4-BE49-F238E27FC236}">
              <a16:creationId xmlns:a16="http://schemas.microsoft.com/office/drawing/2014/main" id="{0A3DF590-4348-46DE-B0DE-3B0479C95B4A}"/>
            </a:ext>
            <a:ext uri="{147F2762-F138-4A5C-976F-8EAC2B608ADB}">
              <a16:predDERef xmlns:a16="http://schemas.microsoft.com/office/drawing/2014/main" pred="{603EC97B-199A-43BF-AEC3-215D3164B0DB}"/>
            </a:ext>
          </a:extLst>
        </xdr:cNvPr>
        <xdr:cNvPicPr>
          <a:picLocks noChangeAspect="1"/>
        </xdr:cNvPicPr>
      </xdr:nvPicPr>
      <xdr:blipFill>
        <a:blip xmlns:r="http://schemas.openxmlformats.org/officeDocument/2006/relationships" r:embed="rId8"/>
        <a:stretch>
          <a:fillRect/>
        </a:stretch>
      </xdr:blipFill>
      <xdr:spPr>
        <a:xfrm>
          <a:off x="11461750" y="11572875"/>
          <a:ext cx="318135" cy="316233"/>
        </a:xfrm>
        <a:prstGeom prst="rect">
          <a:avLst/>
        </a:prstGeom>
      </xdr:spPr>
    </xdr:pic>
    <xdr:clientData/>
  </xdr:oneCellAnchor>
  <xdr:oneCellAnchor>
    <xdr:from>
      <xdr:col>8</xdr:col>
      <xdr:colOff>260350</xdr:colOff>
      <xdr:row>30</xdr:row>
      <xdr:rowOff>57150</xdr:rowOff>
    </xdr:from>
    <xdr:ext cx="311152" cy="307342"/>
    <xdr:pic>
      <xdr:nvPicPr>
        <xdr:cNvPr id="70" name="Picture 39">
          <a:extLst>
            <a:ext uri="{FF2B5EF4-FFF2-40B4-BE49-F238E27FC236}">
              <a16:creationId xmlns:a16="http://schemas.microsoft.com/office/drawing/2014/main" id="{17F6E523-F4B5-439F-BB02-D6CEBFC037E3}"/>
            </a:ext>
            <a:ext uri="{147F2762-F138-4A5C-976F-8EAC2B608ADB}">
              <a16:predDERef xmlns:a16="http://schemas.microsoft.com/office/drawing/2014/main" pred="{CBBED901-EC48-1E4D-0588-D252AEC65185}"/>
            </a:ext>
          </a:extLst>
        </xdr:cNvPr>
        <xdr:cNvPicPr>
          <a:picLocks noChangeAspect="1"/>
        </xdr:cNvPicPr>
      </xdr:nvPicPr>
      <xdr:blipFill>
        <a:blip xmlns:r="http://schemas.openxmlformats.org/officeDocument/2006/relationships" r:embed="rId8"/>
        <a:stretch>
          <a:fillRect/>
        </a:stretch>
      </xdr:blipFill>
      <xdr:spPr>
        <a:xfrm>
          <a:off x="11452225" y="11420475"/>
          <a:ext cx="311152" cy="307342"/>
        </a:xfrm>
        <a:prstGeom prst="rect">
          <a:avLst/>
        </a:prstGeom>
      </xdr:spPr>
    </xdr:pic>
    <xdr:clientData/>
  </xdr:oneCellAnchor>
  <xdr:oneCellAnchor>
    <xdr:from>
      <xdr:col>8</xdr:col>
      <xdr:colOff>266700</xdr:colOff>
      <xdr:row>29</xdr:row>
      <xdr:rowOff>66675</xdr:rowOff>
    </xdr:from>
    <xdr:ext cx="320676" cy="314325"/>
    <xdr:pic>
      <xdr:nvPicPr>
        <xdr:cNvPr id="71" name="Picture 40">
          <a:extLst>
            <a:ext uri="{FF2B5EF4-FFF2-40B4-BE49-F238E27FC236}">
              <a16:creationId xmlns:a16="http://schemas.microsoft.com/office/drawing/2014/main" id="{E43C33F6-FD4B-4CF3-93B1-F39F95CC5CAC}"/>
            </a:ext>
            <a:ext uri="{147F2762-F138-4A5C-976F-8EAC2B608ADB}">
              <a16:predDERef xmlns:a16="http://schemas.microsoft.com/office/drawing/2014/main" pred="{F59056FB-0AC1-4214-B00C-0A1F353017F6}"/>
            </a:ext>
          </a:extLst>
        </xdr:cNvPr>
        <xdr:cNvPicPr>
          <a:picLocks noChangeAspect="1"/>
        </xdr:cNvPicPr>
      </xdr:nvPicPr>
      <xdr:blipFill>
        <a:blip xmlns:r="http://schemas.openxmlformats.org/officeDocument/2006/relationships" r:embed="rId8"/>
        <a:stretch>
          <a:fillRect/>
        </a:stretch>
      </xdr:blipFill>
      <xdr:spPr>
        <a:xfrm>
          <a:off x="11458575" y="11268075"/>
          <a:ext cx="320676" cy="314325"/>
        </a:xfrm>
        <a:prstGeom prst="rect">
          <a:avLst/>
        </a:prstGeom>
      </xdr:spPr>
    </xdr:pic>
    <xdr:clientData/>
  </xdr:oneCellAnchor>
  <xdr:oneCellAnchor>
    <xdr:from>
      <xdr:col>10</xdr:col>
      <xdr:colOff>250825</xdr:colOff>
      <xdr:row>31</xdr:row>
      <xdr:rowOff>50800</xdr:rowOff>
    </xdr:from>
    <xdr:ext cx="320677" cy="329568"/>
    <xdr:pic>
      <xdr:nvPicPr>
        <xdr:cNvPr id="72" name="Picture 51">
          <a:extLst>
            <a:ext uri="{FF2B5EF4-FFF2-40B4-BE49-F238E27FC236}">
              <a16:creationId xmlns:a16="http://schemas.microsoft.com/office/drawing/2014/main" id="{AEB4D410-556D-4CB7-99F3-1CF907EE0948}"/>
            </a:ext>
            <a:ext uri="{147F2762-F138-4A5C-976F-8EAC2B608ADB}">
              <a16:predDERef xmlns:a16="http://schemas.microsoft.com/office/drawing/2014/main" pred="{DD2F34F2-A66C-DBED-1B2B-D2F71E7652EC}"/>
            </a:ext>
          </a:extLst>
        </xdr:cNvPr>
        <xdr:cNvPicPr>
          <a:picLocks noChangeAspect="1"/>
        </xdr:cNvPicPr>
      </xdr:nvPicPr>
      <xdr:blipFill>
        <a:blip xmlns:r="http://schemas.openxmlformats.org/officeDocument/2006/relationships" r:embed="rId9"/>
        <a:stretch>
          <a:fillRect/>
        </a:stretch>
      </xdr:blipFill>
      <xdr:spPr>
        <a:xfrm>
          <a:off x="12871450" y="11576050"/>
          <a:ext cx="320677" cy="329568"/>
        </a:xfrm>
        <a:prstGeom prst="rect">
          <a:avLst/>
        </a:prstGeom>
      </xdr:spPr>
    </xdr:pic>
    <xdr:clientData/>
  </xdr:oneCellAnchor>
  <xdr:oneCellAnchor>
    <xdr:from>
      <xdr:col>12</xdr:col>
      <xdr:colOff>209550</xdr:colOff>
      <xdr:row>31</xdr:row>
      <xdr:rowOff>38100</xdr:rowOff>
    </xdr:from>
    <xdr:ext cx="323850" cy="325758"/>
    <xdr:pic>
      <xdr:nvPicPr>
        <xdr:cNvPr id="73" name="Picture 52">
          <a:extLst>
            <a:ext uri="{FF2B5EF4-FFF2-40B4-BE49-F238E27FC236}">
              <a16:creationId xmlns:a16="http://schemas.microsoft.com/office/drawing/2014/main" id="{E3B21056-FAEA-4245-8AF4-A299E8E22AC4}"/>
            </a:ext>
            <a:ext uri="{147F2762-F138-4A5C-976F-8EAC2B608ADB}">
              <a16:predDERef xmlns:a16="http://schemas.microsoft.com/office/drawing/2014/main" pred="{DFFB02F2-3198-4763-B529-41775129C8EF}"/>
            </a:ext>
          </a:extLst>
        </xdr:cNvPr>
        <xdr:cNvPicPr>
          <a:picLocks noChangeAspect="1"/>
        </xdr:cNvPicPr>
      </xdr:nvPicPr>
      <xdr:blipFill>
        <a:blip xmlns:r="http://schemas.openxmlformats.org/officeDocument/2006/relationships" r:embed="rId9"/>
        <a:stretch>
          <a:fillRect/>
        </a:stretch>
      </xdr:blipFill>
      <xdr:spPr>
        <a:xfrm>
          <a:off x="14258925" y="11563350"/>
          <a:ext cx="323850" cy="325758"/>
        </a:xfrm>
        <a:prstGeom prst="rect">
          <a:avLst/>
        </a:prstGeom>
      </xdr:spPr>
    </xdr:pic>
    <xdr:clientData/>
  </xdr:oneCellAnchor>
  <xdr:oneCellAnchor>
    <xdr:from>
      <xdr:col>10</xdr:col>
      <xdr:colOff>254000</xdr:colOff>
      <xdr:row>30</xdr:row>
      <xdr:rowOff>47625</xdr:rowOff>
    </xdr:from>
    <xdr:ext cx="333378" cy="316867"/>
    <xdr:pic>
      <xdr:nvPicPr>
        <xdr:cNvPr id="74" name="Picture 53">
          <a:extLst>
            <a:ext uri="{FF2B5EF4-FFF2-40B4-BE49-F238E27FC236}">
              <a16:creationId xmlns:a16="http://schemas.microsoft.com/office/drawing/2014/main" id="{78FC6CAB-3AB7-49C5-9F4D-69BF09D63909}"/>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2874625" y="11410950"/>
          <a:ext cx="333378" cy="316867"/>
        </a:xfrm>
        <a:prstGeom prst="rect">
          <a:avLst/>
        </a:prstGeom>
      </xdr:spPr>
    </xdr:pic>
    <xdr:clientData/>
  </xdr:oneCellAnchor>
  <xdr:oneCellAnchor>
    <xdr:from>
      <xdr:col>11</xdr:col>
      <xdr:colOff>241300</xdr:colOff>
      <xdr:row>31</xdr:row>
      <xdr:rowOff>47625</xdr:rowOff>
    </xdr:from>
    <xdr:ext cx="346710" cy="349251"/>
    <xdr:pic>
      <xdr:nvPicPr>
        <xdr:cNvPr id="75" name="Picture 57">
          <a:extLst>
            <a:ext uri="{FF2B5EF4-FFF2-40B4-BE49-F238E27FC236}">
              <a16:creationId xmlns:a16="http://schemas.microsoft.com/office/drawing/2014/main" id="{BF789125-7BF8-4B29-906F-70F8DAF4F235}"/>
            </a:ext>
            <a:ext uri="{147F2762-F138-4A5C-976F-8EAC2B608ADB}">
              <a16:predDERef xmlns:a16="http://schemas.microsoft.com/office/drawing/2014/main" pred="{CBE5DB0D-0A03-4B09-882F-91043590BDC5}"/>
            </a:ext>
          </a:extLst>
        </xdr:cNvPr>
        <xdr:cNvPicPr>
          <a:picLocks noChangeAspect="1"/>
        </xdr:cNvPicPr>
      </xdr:nvPicPr>
      <xdr:blipFill>
        <a:blip xmlns:r="http://schemas.openxmlformats.org/officeDocument/2006/relationships" r:embed="rId10"/>
        <a:stretch>
          <a:fillRect/>
        </a:stretch>
      </xdr:blipFill>
      <xdr:spPr>
        <a:xfrm>
          <a:off x="13576300" y="11572875"/>
          <a:ext cx="346710" cy="349251"/>
        </a:xfrm>
        <a:prstGeom prst="rect">
          <a:avLst/>
        </a:prstGeom>
      </xdr:spPr>
    </xdr:pic>
    <xdr:clientData/>
  </xdr:oneCellAnchor>
  <xdr:oneCellAnchor>
    <xdr:from>
      <xdr:col>11</xdr:col>
      <xdr:colOff>241300</xdr:colOff>
      <xdr:row>30</xdr:row>
      <xdr:rowOff>50800</xdr:rowOff>
    </xdr:from>
    <xdr:ext cx="346710" cy="346710"/>
    <xdr:pic>
      <xdr:nvPicPr>
        <xdr:cNvPr id="76" name="Picture 58">
          <a:extLst>
            <a:ext uri="{FF2B5EF4-FFF2-40B4-BE49-F238E27FC236}">
              <a16:creationId xmlns:a16="http://schemas.microsoft.com/office/drawing/2014/main" id="{44021789-4461-49B6-8056-017548BB1305}"/>
            </a:ext>
            <a:ext uri="{147F2762-F138-4A5C-976F-8EAC2B608ADB}">
              <a16:predDERef xmlns:a16="http://schemas.microsoft.com/office/drawing/2014/main" pred="{876648CE-31C0-847B-09EB-FCC4427DB7FF}"/>
            </a:ext>
          </a:extLst>
        </xdr:cNvPr>
        <xdr:cNvPicPr>
          <a:picLocks noChangeAspect="1"/>
        </xdr:cNvPicPr>
      </xdr:nvPicPr>
      <xdr:blipFill>
        <a:blip xmlns:r="http://schemas.openxmlformats.org/officeDocument/2006/relationships" r:embed="rId10"/>
        <a:stretch>
          <a:fillRect/>
        </a:stretch>
      </xdr:blipFill>
      <xdr:spPr>
        <a:xfrm>
          <a:off x="13576300" y="11414125"/>
          <a:ext cx="346710" cy="346710"/>
        </a:xfrm>
        <a:prstGeom prst="rect">
          <a:avLst/>
        </a:prstGeom>
      </xdr:spPr>
    </xdr:pic>
    <xdr:clientData/>
  </xdr:oneCellAnchor>
  <xdr:oneCellAnchor>
    <xdr:from>
      <xdr:col>11</xdr:col>
      <xdr:colOff>244475</xdr:colOff>
      <xdr:row>29</xdr:row>
      <xdr:rowOff>50800</xdr:rowOff>
    </xdr:from>
    <xdr:ext cx="343537" cy="346710"/>
    <xdr:pic>
      <xdr:nvPicPr>
        <xdr:cNvPr id="77" name="Picture 59">
          <a:extLst>
            <a:ext uri="{FF2B5EF4-FFF2-40B4-BE49-F238E27FC236}">
              <a16:creationId xmlns:a16="http://schemas.microsoft.com/office/drawing/2014/main" id="{209B5212-4226-4F9E-8F28-698174487244}"/>
            </a:ext>
            <a:ext uri="{147F2762-F138-4A5C-976F-8EAC2B608ADB}">
              <a16:predDERef xmlns:a16="http://schemas.microsoft.com/office/drawing/2014/main" pred="{7AF9ADEF-4B0C-418F-B7BD-159AD8C120A2}"/>
            </a:ext>
          </a:extLst>
        </xdr:cNvPr>
        <xdr:cNvPicPr>
          <a:picLocks noChangeAspect="1"/>
        </xdr:cNvPicPr>
      </xdr:nvPicPr>
      <xdr:blipFill>
        <a:blip xmlns:r="http://schemas.openxmlformats.org/officeDocument/2006/relationships" r:embed="rId10"/>
        <a:stretch>
          <a:fillRect/>
        </a:stretch>
      </xdr:blipFill>
      <xdr:spPr>
        <a:xfrm>
          <a:off x="13579475" y="11252200"/>
          <a:ext cx="343537" cy="346710"/>
        </a:xfrm>
        <a:prstGeom prst="rect">
          <a:avLst/>
        </a:prstGeom>
      </xdr:spPr>
    </xdr:pic>
    <xdr:clientData/>
  </xdr:oneCellAnchor>
  <xdr:oneCellAnchor>
    <xdr:from>
      <xdr:col>11</xdr:col>
      <xdr:colOff>244475</xdr:colOff>
      <xdr:row>28</xdr:row>
      <xdr:rowOff>53975</xdr:rowOff>
    </xdr:from>
    <xdr:ext cx="343537" cy="343537"/>
    <xdr:pic>
      <xdr:nvPicPr>
        <xdr:cNvPr id="78" name="Picture 60">
          <a:extLst>
            <a:ext uri="{FF2B5EF4-FFF2-40B4-BE49-F238E27FC236}">
              <a16:creationId xmlns:a16="http://schemas.microsoft.com/office/drawing/2014/main" id="{FC0FC2EF-8200-457A-A405-92DE99D23A8D}"/>
            </a:ext>
            <a:ext uri="{147F2762-F138-4A5C-976F-8EAC2B608ADB}">
              <a16:predDERef xmlns:a16="http://schemas.microsoft.com/office/drawing/2014/main" pred="{3D6E875B-2A60-4BDC-B644-515622391548}"/>
            </a:ext>
          </a:extLst>
        </xdr:cNvPr>
        <xdr:cNvPicPr>
          <a:picLocks noChangeAspect="1"/>
        </xdr:cNvPicPr>
      </xdr:nvPicPr>
      <xdr:blipFill>
        <a:blip xmlns:r="http://schemas.openxmlformats.org/officeDocument/2006/relationships" r:embed="rId10"/>
        <a:stretch>
          <a:fillRect/>
        </a:stretch>
      </xdr:blipFill>
      <xdr:spPr>
        <a:xfrm>
          <a:off x="13579475" y="11093450"/>
          <a:ext cx="343537" cy="343537"/>
        </a:xfrm>
        <a:prstGeom prst="rect">
          <a:avLst/>
        </a:prstGeom>
      </xdr:spPr>
    </xdr:pic>
    <xdr:clientData/>
  </xdr:oneCellAnchor>
  <xdr:oneCellAnchor>
    <xdr:from>
      <xdr:col>11</xdr:col>
      <xdr:colOff>244475</xdr:colOff>
      <xdr:row>27</xdr:row>
      <xdr:rowOff>44450</xdr:rowOff>
    </xdr:from>
    <xdr:ext cx="343537" cy="352428"/>
    <xdr:pic>
      <xdr:nvPicPr>
        <xdr:cNvPr id="79" name="Picture 61">
          <a:extLst>
            <a:ext uri="{FF2B5EF4-FFF2-40B4-BE49-F238E27FC236}">
              <a16:creationId xmlns:a16="http://schemas.microsoft.com/office/drawing/2014/main" id="{DC6E38A1-10D9-40EA-9D89-AEA17E46526F}"/>
            </a:ext>
            <a:ext uri="{147F2762-F138-4A5C-976F-8EAC2B608ADB}">
              <a16:predDERef xmlns:a16="http://schemas.microsoft.com/office/drawing/2014/main" pred="{DD785B8E-F155-4828-8DF1-33C6FE412DA8}"/>
            </a:ext>
          </a:extLst>
        </xdr:cNvPr>
        <xdr:cNvPicPr>
          <a:picLocks noChangeAspect="1"/>
        </xdr:cNvPicPr>
      </xdr:nvPicPr>
      <xdr:blipFill>
        <a:blip xmlns:r="http://schemas.openxmlformats.org/officeDocument/2006/relationships" r:embed="rId10"/>
        <a:stretch>
          <a:fillRect/>
        </a:stretch>
      </xdr:blipFill>
      <xdr:spPr>
        <a:xfrm>
          <a:off x="13579475" y="10922000"/>
          <a:ext cx="343537" cy="352428"/>
        </a:xfrm>
        <a:prstGeom prst="rect">
          <a:avLst/>
        </a:prstGeom>
      </xdr:spPr>
    </xdr:pic>
    <xdr:clientData/>
  </xdr:oneCellAnchor>
  <xdr:oneCellAnchor>
    <xdr:from>
      <xdr:col>11</xdr:col>
      <xdr:colOff>244475</xdr:colOff>
      <xdr:row>26</xdr:row>
      <xdr:rowOff>53975</xdr:rowOff>
    </xdr:from>
    <xdr:ext cx="343537" cy="343537"/>
    <xdr:pic>
      <xdr:nvPicPr>
        <xdr:cNvPr id="80" name="Picture 62">
          <a:extLst>
            <a:ext uri="{FF2B5EF4-FFF2-40B4-BE49-F238E27FC236}">
              <a16:creationId xmlns:a16="http://schemas.microsoft.com/office/drawing/2014/main" id="{3D333453-80D0-42A8-B25B-6CA5AA1E662F}"/>
            </a:ext>
            <a:ext uri="{147F2762-F138-4A5C-976F-8EAC2B608ADB}">
              <a16:predDERef xmlns:a16="http://schemas.microsoft.com/office/drawing/2014/main" pred="{70144613-9433-448F-AC02-AB0CF9F3CAA9}"/>
            </a:ext>
          </a:extLst>
        </xdr:cNvPr>
        <xdr:cNvPicPr>
          <a:picLocks noChangeAspect="1"/>
        </xdr:cNvPicPr>
      </xdr:nvPicPr>
      <xdr:blipFill>
        <a:blip xmlns:r="http://schemas.openxmlformats.org/officeDocument/2006/relationships" r:embed="rId10"/>
        <a:stretch>
          <a:fillRect/>
        </a:stretch>
      </xdr:blipFill>
      <xdr:spPr>
        <a:xfrm>
          <a:off x="13579475" y="10769600"/>
          <a:ext cx="343537" cy="343537"/>
        </a:xfrm>
        <a:prstGeom prst="rect">
          <a:avLst/>
        </a:prstGeom>
      </xdr:spPr>
    </xdr:pic>
    <xdr:clientData/>
  </xdr:oneCellAnchor>
  <xdr:oneCellAnchor>
    <xdr:from>
      <xdr:col>12</xdr:col>
      <xdr:colOff>254000</xdr:colOff>
      <xdr:row>31</xdr:row>
      <xdr:rowOff>47625</xdr:rowOff>
    </xdr:from>
    <xdr:ext cx="333378" cy="316867"/>
    <xdr:pic>
      <xdr:nvPicPr>
        <xdr:cNvPr id="81" name="Picture 63">
          <a:extLst>
            <a:ext uri="{FF2B5EF4-FFF2-40B4-BE49-F238E27FC236}">
              <a16:creationId xmlns:a16="http://schemas.microsoft.com/office/drawing/2014/main" id="{C50DD933-1D85-437A-9FB0-F24E2A167349}"/>
            </a:ext>
            <a:ext uri="{147F2762-F138-4A5C-976F-8EAC2B608ADB}">
              <a16:predDERef xmlns:a16="http://schemas.microsoft.com/office/drawing/2014/main" pred="{726A340A-AEA3-4154-BA30-E39D5846AFFF}"/>
            </a:ext>
          </a:extLst>
        </xdr:cNvPr>
        <xdr:cNvPicPr>
          <a:picLocks noChangeAspect="1"/>
        </xdr:cNvPicPr>
      </xdr:nvPicPr>
      <xdr:blipFill>
        <a:blip xmlns:r="http://schemas.openxmlformats.org/officeDocument/2006/relationships" r:embed="rId11"/>
        <a:stretch>
          <a:fillRect/>
        </a:stretch>
      </xdr:blipFill>
      <xdr:spPr>
        <a:xfrm>
          <a:off x="14303375" y="11572875"/>
          <a:ext cx="333378" cy="316867"/>
        </a:xfrm>
        <a:prstGeom prst="rect">
          <a:avLst/>
        </a:prstGeom>
      </xdr:spPr>
    </xdr:pic>
    <xdr:clientData/>
  </xdr:oneCellAnchor>
  <xdr:oneCellAnchor>
    <xdr:from>
      <xdr:col>12</xdr:col>
      <xdr:colOff>254000</xdr:colOff>
      <xdr:row>30</xdr:row>
      <xdr:rowOff>50800</xdr:rowOff>
    </xdr:from>
    <xdr:ext cx="333378" cy="329568"/>
    <xdr:pic>
      <xdr:nvPicPr>
        <xdr:cNvPr id="82" name="Picture 64">
          <a:extLst>
            <a:ext uri="{FF2B5EF4-FFF2-40B4-BE49-F238E27FC236}">
              <a16:creationId xmlns:a16="http://schemas.microsoft.com/office/drawing/2014/main" id="{7FFF343B-809C-4686-9F3D-0FDE1B0C2636}"/>
            </a:ext>
            <a:ext uri="{147F2762-F138-4A5C-976F-8EAC2B608ADB}">
              <a16:predDERef xmlns:a16="http://schemas.microsoft.com/office/drawing/2014/main" pred="{475039A9-9E99-4546-10A0-A850F6B4EE43}"/>
            </a:ext>
          </a:extLst>
        </xdr:cNvPr>
        <xdr:cNvPicPr>
          <a:picLocks noChangeAspect="1"/>
        </xdr:cNvPicPr>
      </xdr:nvPicPr>
      <xdr:blipFill>
        <a:blip xmlns:r="http://schemas.openxmlformats.org/officeDocument/2006/relationships" r:embed="rId11"/>
        <a:stretch>
          <a:fillRect/>
        </a:stretch>
      </xdr:blipFill>
      <xdr:spPr>
        <a:xfrm>
          <a:off x="14303375" y="11414125"/>
          <a:ext cx="333378" cy="329568"/>
        </a:xfrm>
        <a:prstGeom prst="rect">
          <a:avLst/>
        </a:prstGeom>
      </xdr:spPr>
    </xdr:pic>
    <xdr:clientData/>
  </xdr:oneCellAnchor>
  <xdr:oneCellAnchor>
    <xdr:from>
      <xdr:col>12</xdr:col>
      <xdr:colOff>257175</xdr:colOff>
      <xdr:row>29</xdr:row>
      <xdr:rowOff>44450</xdr:rowOff>
    </xdr:from>
    <xdr:ext cx="330201" cy="320040"/>
    <xdr:pic>
      <xdr:nvPicPr>
        <xdr:cNvPr id="83" name="Picture 65">
          <a:extLst>
            <a:ext uri="{FF2B5EF4-FFF2-40B4-BE49-F238E27FC236}">
              <a16:creationId xmlns:a16="http://schemas.microsoft.com/office/drawing/2014/main" id="{7A70CE32-8591-417F-A78B-43D2498AB5CC}"/>
            </a:ext>
            <a:ext uri="{147F2762-F138-4A5C-976F-8EAC2B608ADB}">
              <a16:predDERef xmlns:a16="http://schemas.microsoft.com/office/drawing/2014/main" pred="{46E6B6D7-5C8A-4A04-ACD3-C75113631321}"/>
            </a:ext>
          </a:extLst>
        </xdr:cNvPr>
        <xdr:cNvPicPr>
          <a:picLocks noChangeAspect="1"/>
        </xdr:cNvPicPr>
      </xdr:nvPicPr>
      <xdr:blipFill>
        <a:blip xmlns:r="http://schemas.openxmlformats.org/officeDocument/2006/relationships" r:embed="rId11"/>
        <a:stretch>
          <a:fillRect/>
        </a:stretch>
      </xdr:blipFill>
      <xdr:spPr>
        <a:xfrm>
          <a:off x="14306550" y="11245850"/>
          <a:ext cx="330201" cy="320040"/>
        </a:xfrm>
        <a:prstGeom prst="rect">
          <a:avLst/>
        </a:prstGeom>
      </xdr:spPr>
    </xdr:pic>
    <xdr:clientData/>
  </xdr:oneCellAnchor>
  <xdr:oneCellAnchor>
    <xdr:from>
      <xdr:col>12</xdr:col>
      <xdr:colOff>247650</xdr:colOff>
      <xdr:row>28</xdr:row>
      <xdr:rowOff>47625</xdr:rowOff>
    </xdr:from>
    <xdr:ext cx="323850" cy="316867"/>
    <xdr:pic>
      <xdr:nvPicPr>
        <xdr:cNvPr id="84" name="Picture 66">
          <a:extLst>
            <a:ext uri="{FF2B5EF4-FFF2-40B4-BE49-F238E27FC236}">
              <a16:creationId xmlns:a16="http://schemas.microsoft.com/office/drawing/2014/main" id="{20F162AF-0238-454F-8D1A-756A7077303F}"/>
            </a:ext>
            <a:ext uri="{147F2762-F138-4A5C-976F-8EAC2B608ADB}">
              <a16:predDERef xmlns:a16="http://schemas.microsoft.com/office/drawing/2014/main" pred="{219D2BC9-D649-4E16-8EAF-4B42D4C00F54}"/>
            </a:ext>
          </a:extLst>
        </xdr:cNvPr>
        <xdr:cNvPicPr>
          <a:picLocks noChangeAspect="1"/>
        </xdr:cNvPicPr>
      </xdr:nvPicPr>
      <xdr:blipFill>
        <a:blip xmlns:r="http://schemas.openxmlformats.org/officeDocument/2006/relationships" r:embed="rId11"/>
        <a:stretch>
          <a:fillRect/>
        </a:stretch>
      </xdr:blipFill>
      <xdr:spPr>
        <a:xfrm>
          <a:off x="14297025" y="11087100"/>
          <a:ext cx="323850" cy="316867"/>
        </a:xfrm>
        <a:prstGeom prst="rect">
          <a:avLst/>
        </a:prstGeom>
      </xdr:spPr>
    </xdr:pic>
    <xdr:clientData/>
  </xdr:oneCellAnchor>
  <xdr:oneCellAnchor>
    <xdr:from>
      <xdr:col>12</xdr:col>
      <xdr:colOff>250825</xdr:colOff>
      <xdr:row>27</xdr:row>
      <xdr:rowOff>53975</xdr:rowOff>
    </xdr:from>
    <xdr:ext cx="320677" cy="326391"/>
    <xdr:pic>
      <xdr:nvPicPr>
        <xdr:cNvPr id="85" name="Picture 67">
          <a:extLst>
            <a:ext uri="{FF2B5EF4-FFF2-40B4-BE49-F238E27FC236}">
              <a16:creationId xmlns:a16="http://schemas.microsoft.com/office/drawing/2014/main" id="{7F4C4157-2BDA-4706-88D6-A39E2BBC7CB5}"/>
            </a:ext>
            <a:ext uri="{147F2762-F138-4A5C-976F-8EAC2B608ADB}">
              <a16:predDERef xmlns:a16="http://schemas.microsoft.com/office/drawing/2014/main" pred="{00D2B17F-24E9-4201-A2A6-3879D9CBE07B}"/>
            </a:ext>
          </a:extLst>
        </xdr:cNvPr>
        <xdr:cNvPicPr>
          <a:picLocks noChangeAspect="1"/>
        </xdr:cNvPicPr>
      </xdr:nvPicPr>
      <xdr:blipFill>
        <a:blip xmlns:r="http://schemas.openxmlformats.org/officeDocument/2006/relationships" r:embed="rId11"/>
        <a:stretch>
          <a:fillRect/>
        </a:stretch>
      </xdr:blipFill>
      <xdr:spPr>
        <a:xfrm>
          <a:off x="14300200" y="10931525"/>
          <a:ext cx="320677" cy="326391"/>
        </a:xfrm>
        <a:prstGeom prst="rect">
          <a:avLst/>
        </a:prstGeom>
      </xdr:spPr>
    </xdr:pic>
    <xdr:clientData/>
  </xdr:oneCellAnchor>
  <xdr:oneCellAnchor>
    <xdr:from>
      <xdr:col>12</xdr:col>
      <xdr:colOff>254000</xdr:colOff>
      <xdr:row>26</xdr:row>
      <xdr:rowOff>47625</xdr:rowOff>
    </xdr:from>
    <xdr:ext cx="333378" cy="316867"/>
    <xdr:pic>
      <xdr:nvPicPr>
        <xdr:cNvPr id="86" name="Picture 68">
          <a:extLst>
            <a:ext uri="{FF2B5EF4-FFF2-40B4-BE49-F238E27FC236}">
              <a16:creationId xmlns:a16="http://schemas.microsoft.com/office/drawing/2014/main" id="{6C1EAFF1-395A-4366-A876-BBFF4A30AE02}"/>
            </a:ext>
            <a:ext uri="{147F2762-F138-4A5C-976F-8EAC2B608ADB}">
              <a16:predDERef xmlns:a16="http://schemas.microsoft.com/office/drawing/2014/main" pred="{EB4BD5F4-00B6-4D11-91CD-352A5CE1CDD5}"/>
            </a:ext>
          </a:extLst>
        </xdr:cNvPr>
        <xdr:cNvPicPr>
          <a:picLocks noChangeAspect="1"/>
        </xdr:cNvPicPr>
      </xdr:nvPicPr>
      <xdr:blipFill>
        <a:blip xmlns:r="http://schemas.openxmlformats.org/officeDocument/2006/relationships" r:embed="rId11"/>
        <a:stretch>
          <a:fillRect/>
        </a:stretch>
      </xdr:blipFill>
      <xdr:spPr>
        <a:xfrm>
          <a:off x="14303375" y="10763250"/>
          <a:ext cx="333378" cy="316867"/>
        </a:xfrm>
        <a:prstGeom prst="rect">
          <a:avLst/>
        </a:prstGeom>
      </xdr:spPr>
    </xdr:pic>
    <xdr:clientData/>
  </xdr:oneCellAnchor>
  <xdr:oneCellAnchor>
    <xdr:from>
      <xdr:col>13</xdr:col>
      <xdr:colOff>254000</xdr:colOff>
      <xdr:row>26</xdr:row>
      <xdr:rowOff>47625</xdr:rowOff>
    </xdr:from>
    <xdr:ext cx="339090" cy="349251"/>
    <xdr:pic>
      <xdr:nvPicPr>
        <xdr:cNvPr id="87" name="Picture 73">
          <a:extLst>
            <a:ext uri="{FF2B5EF4-FFF2-40B4-BE49-F238E27FC236}">
              <a16:creationId xmlns:a16="http://schemas.microsoft.com/office/drawing/2014/main" id="{22973A05-226D-4391-B6A6-9C759FCFDECF}"/>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2"/>
        <a:stretch>
          <a:fillRect/>
        </a:stretch>
      </xdr:blipFill>
      <xdr:spPr>
        <a:xfrm>
          <a:off x="15017750" y="10763250"/>
          <a:ext cx="339090" cy="349251"/>
        </a:xfrm>
        <a:prstGeom prst="rect">
          <a:avLst/>
        </a:prstGeom>
      </xdr:spPr>
    </xdr:pic>
    <xdr:clientData/>
  </xdr:oneCellAnchor>
  <xdr:oneCellAnchor>
    <xdr:from>
      <xdr:col>14</xdr:col>
      <xdr:colOff>241300</xdr:colOff>
      <xdr:row>31</xdr:row>
      <xdr:rowOff>53975</xdr:rowOff>
    </xdr:from>
    <xdr:ext cx="367668" cy="364491"/>
    <xdr:pic>
      <xdr:nvPicPr>
        <xdr:cNvPr id="88" name="Picture 74">
          <a:extLst>
            <a:ext uri="{FF2B5EF4-FFF2-40B4-BE49-F238E27FC236}">
              <a16:creationId xmlns:a16="http://schemas.microsoft.com/office/drawing/2014/main" id="{1F14CBB5-87D0-4007-A20D-15677B34A772}"/>
            </a:ext>
            <a:ext uri="{147F2762-F138-4A5C-976F-8EAC2B608ADB}">
              <a16:predDERef xmlns:a16="http://schemas.microsoft.com/office/drawing/2014/main" pred="{33D8215B-C1BC-4413-BEA0-ABBE8DEAF954}"/>
            </a:ext>
          </a:extLst>
        </xdr:cNvPr>
        <xdr:cNvPicPr>
          <a:picLocks noChangeAspect="1"/>
        </xdr:cNvPicPr>
      </xdr:nvPicPr>
      <xdr:blipFill>
        <a:blip xmlns:r="http://schemas.openxmlformats.org/officeDocument/2006/relationships" r:embed="rId13"/>
        <a:stretch>
          <a:fillRect/>
        </a:stretch>
      </xdr:blipFill>
      <xdr:spPr>
        <a:xfrm>
          <a:off x="15719425" y="11579225"/>
          <a:ext cx="367668" cy="364491"/>
        </a:xfrm>
        <a:prstGeom prst="rect">
          <a:avLst/>
        </a:prstGeom>
      </xdr:spPr>
    </xdr:pic>
    <xdr:clientData/>
  </xdr:oneCellAnchor>
  <xdr:oneCellAnchor>
    <xdr:from>
      <xdr:col>14</xdr:col>
      <xdr:colOff>241300</xdr:colOff>
      <xdr:row>30</xdr:row>
      <xdr:rowOff>53975</xdr:rowOff>
    </xdr:from>
    <xdr:ext cx="367668" cy="364491"/>
    <xdr:pic>
      <xdr:nvPicPr>
        <xdr:cNvPr id="89" name="Picture 75">
          <a:extLst>
            <a:ext uri="{FF2B5EF4-FFF2-40B4-BE49-F238E27FC236}">
              <a16:creationId xmlns:a16="http://schemas.microsoft.com/office/drawing/2014/main" id="{A6A9352E-6292-4ED0-AE86-5ED77178E4EB}"/>
            </a:ext>
            <a:ext uri="{147F2762-F138-4A5C-976F-8EAC2B608ADB}">
              <a16:predDERef xmlns:a16="http://schemas.microsoft.com/office/drawing/2014/main" pred="{CF2EF889-E4F8-87C2-38B1-1E5174A1D9B3}"/>
            </a:ext>
          </a:extLst>
        </xdr:cNvPr>
        <xdr:cNvPicPr>
          <a:picLocks noChangeAspect="1"/>
        </xdr:cNvPicPr>
      </xdr:nvPicPr>
      <xdr:blipFill>
        <a:blip xmlns:r="http://schemas.openxmlformats.org/officeDocument/2006/relationships" r:embed="rId13"/>
        <a:stretch>
          <a:fillRect/>
        </a:stretch>
      </xdr:blipFill>
      <xdr:spPr>
        <a:xfrm>
          <a:off x="15719425" y="11417300"/>
          <a:ext cx="367668" cy="364491"/>
        </a:xfrm>
        <a:prstGeom prst="rect">
          <a:avLst/>
        </a:prstGeom>
      </xdr:spPr>
    </xdr:pic>
    <xdr:clientData/>
  </xdr:oneCellAnchor>
  <xdr:oneCellAnchor>
    <xdr:from>
      <xdr:col>14</xdr:col>
      <xdr:colOff>241300</xdr:colOff>
      <xdr:row>29</xdr:row>
      <xdr:rowOff>47625</xdr:rowOff>
    </xdr:from>
    <xdr:ext cx="367668" cy="354967"/>
    <xdr:pic>
      <xdr:nvPicPr>
        <xdr:cNvPr id="90" name="Picture 76">
          <a:extLst>
            <a:ext uri="{FF2B5EF4-FFF2-40B4-BE49-F238E27FC236}">
              <a16:creationId xmlns:a16="http://schemas.microsoft.com/office/drawing/2014/main" id="{351A629E-807B-4EC8-88AC-3094FF30FB03}"/>
            </a:ext>
            <a:ext uri="{147F2762-F138-4A5C-976F-8EAC2B608ADB}">
              <a16:predDERef xmlns:a16="http://schemas.microsoft.com/office/drawing/2014/main" pred="{6865698D-1DED-4C8C-8B48-D815BE9E37E8}"/>
            </a:ext>
          </a:extLst>
        </xdr:cNvPr>
        <xdr:cNvPicPr>
          <a:picLocks noChangeAspect="1"/>
        </xdr:cNvPicPr>
      </xdr:nvPicPr>
      <xdr:blipFill>
        <a:blip xmlns:r="http://schemas.openxmlformats.org/officeDocument/2006/relationships" r:embed="rId13"/>
        <a:stretch>
          <a:fillRect/>
        </a:stretch>
      </xdr:blipFill>
      <xdr:spPr>
        <a:xfrm>
          <a:off x="15719425" y="11249025"/>
          <a:ext cx="367668" cy="354967"/>
        </a:xfrm>
        <a:prstGeom prst="rect">
          <a:avLst/>
        </a:prstGeom>
      </xdr:spPr>
    </xdr:pic>
    <xdr:clientData/>
  </xdr:oneCellAnchor>
  <xdr:oneCellAnchor>
    <xdr:from>
      <xdr:col>15</xdr:col>
      <xdr:colOff>254000</xdr:colOff>
      <xdr:row>31</xdr:row>
      <xdr:rowOff>50800</xdr:rowOff>
    </xdr:from>
    <xdr:ext cx="372112" cy="368302"/>
    <xdr:pic>
      <xdr:nvPicPr>
        <xdr:cNvPr id="91" name="Picture 77">
          <a:extLst>
            <a:ext uri="{FF2B5EF4-FFF2-40B4-BE49-F238E27FC236}">
              <a16:creationId xmlns:a16="http://schemas.microsoft.com/office/drawing/2014/main" id="{71B780DF-3361-4139-8AA6-6D89B5D52881}"/>
            </a:ext>
            <a:ext uri="{147F2762-F138-4A5C-976F-8EAC2B608ADB}">
              <a16:predDERef xmlns:a16="http://schemas.microsoft.com/office/drawing/2014/main" pred="{6B7ABB9E-0E4E-4A5B-9C34-EF3CEE939FCC}"/>
            </a:ext>
          </a:extLst>
        </xdr:cNvPr>
        <xdr:cNvPicPr>
          <a:picLocks noChangeAspect="1"/>
        </xdr:cNvPicPr>
      </xdr:nvPicPr>
      <xdr:blipFill>
        <a:blip xmlns:r="http://schemas.openxmlformats.org/officeDocument/2006/relationships" r:embed="rId14"/>
        <a:stretch>
          <a:fillRect/>
        </a:stretch>
      </xdr:blipFill>
      <xdr:spPr>
        <a:xfrm>
          <a:off x="16446500" y="11576050"/>
          <a:ext cx="372112" cy="368302"/>
        </a:xfrm>
        <a:prstGeom prst="rect">
          <a:avLst/>
        </a:prstGeom>
      </xdr:spPr>
    </xdr:pic>
    <xdr:clientData/>
  </xdr:oneCellAnchor>
  <xdr:oneCellAnchor>
    <xdr:from>
      <xdr:col>15</xdr:col>
      <xdr:colOff>254000</xdr:colOff>
      <xdr:row>30</xdr:row>
      <xdr:rowOff>50800</xdr:rowOff>
    </xdr:from>
    <xdr:ext cx="372112" cy="368302"/>
    <xdr:pic>
      <xdr:nvPicPr>
        <xdr:cNvPr id="92" name="Picture 78">
          <a:extLst>
            <a:ext uri="{FF2B5EF4-FFF2-40B4-BE49-F238E27FC236}">
              <a16:creationId xmlns:a16="http://schemas.microsoft.com/office/drawing/2014/main" id="{F87197BC-3DB4-45F2-AD40-2EC968243751}"/>
            </a:ext>
            <a:ext uri="{147F2762-F138-4A5C-976F-8EAC2B608ADB}">
              <a16:predDERef xmlns:a16="http://schemas.microsoft.com/office/drawing/2014/main" pred="{16F735FD-CCEB-BF19-36B8-1DEAC9C91258}"/>
            </a:ext>
          </a:extLst>
        </xdr:cNvPr>
        <xdr:cNvPicPr>
          <a:picLocks noChangeAspect="1"/>
        </xdr:cNvPicPr>
      </xdr:nvPicPr>
      <xdr:blipFill>
        <a:blip xmlns:r="http://schemas.openxmlformats.org/officeDocument/2006/relationships" r:embed="rId14"/>
        <a:stretch>
          <a:fillRect/>
        </a:stretch>
      </xdr:blipFill>
      <xdr:spPr>
        <a:xfrm>
          <a:off x="16446500" y="11414125"/>
          <a:ext cx="372112" cy="368302"/>
        </a:xfrm>
        <a:prstGeom prst="rect">
          <a:avLst/>
        </a:prstGeom>
      </xdr:spPr>
    </xdr:pic>
    <xdr:clientData/>
  </xdr:oneCellAnchor>
  <xdr:oneCellAnchor>
    <xdr:from>
      <xdr:col>15</xdr:col>
      <xdr:colOff>254000</xdr:colOff>
      <xdr:row>29</xdr:row>
      <xdr:rowOff>47625</xdr:rowOff>
    </xdr:from>
    <xdr:ext cx="372112" cy="371475"/>
    <xdr:pic>
      <xdr:nvPicPr>
        <xdr:cNvPr id="93" name="Picture 79">
          <a:extLst>
            <a:ext uri="{FF2B5EF4-FFF2-40B4-BE49-F238E27FC236}">
              <a16:creationId xmlns:a16="http://schemas.microsoft.com/office/drawing/2014/main" id="{353ED955-5287-4740-86B0-49DB175A874D}"/>
            </a:ext>
            <a:ext uri="{147F2762-F138-4A5C-976F-8EAC2B608ADB}">
              <a16:predDERef xmlns:a16="http://schemas.microsoft.com/office/drawing/2014/main" pred="{6BD45E50-B470-4D03-A9A9-1CB46E729C77}"/>
            </a:ext>
          </a:extLst>
        </xdr:cNvPr>
        <xdr:cNvPicPr>
          <a:picLocks noChangeAspect="1"/>
        </xdr:cNvPicPr>
      </xdr:nvPicPr>
      <xdr:blipFill>
        <a:blip xmlns:r="http://schemas.openxmlformats.org/officeDocument/2006/relationships" r:embed="rId14"/>
        <a:stretch>
          <a:fillRect/>
        </a:stretch>
      </xdr:blipFill>
      <xdr:spPr>
        <a:xfrm>
          <a:off x="16446500" y="11249025"/>
          <a:ext cx="372112" cy="371475"/>
        </a:xfrm>
        <a:prstGeom prst="rect">
          <a:avLst/>
        </a:prstGeom>
      </xdr:spPr>
    </xdr:pic>
    <xdr:clientData/>
  </xdr:oneCellAnchor>
  <xdr:oneCellAnchor>
    <xdr:from>
      <xdr:col>16</xdr:col>
      <xdr:colOff>244475</xdr:colOff>
      <xdr:row>31</xdr:row>
      <xdr:rowOff>50800</xdr:rowOff>
    </xdr:from>
    <xdr:ext cx="381637" cy="384810"/>
    <xdr:pic>
      <xdr:nvPicPr>
        <xdr:cNvPr id="94" name="Picture 80">
          <a:extLst>
            <a:ext uri="{FF2B5EF4-FFF2-40B4-BE49-F238E27FC236}">
              <a16:creationId xmlns:a16="http://schemas.microsoft.com/office/drawing/2014/main" id="{AB358820-1CD8-4DE8-9F63-8FBE2BCE08E5}"/>
            </a:ext>
            <a:ext uri="{147F2762-F138-4A5C-976F-8EAC2B608ADB}">
              <a16:predDERef xmlns:a16="http://schemas.microsoft.com/office/drawing/2014/main" pred="{EE86263B-48CF-4C8E-AC30-CB6F0ECEEF46}"/>
            </a:ext>
          </a:extLst>
        </xdr:cNvPr>
        <xdr:cNvPicPr>
          <a:picLocks noChangeAspect="1"/>
        </xdr:cNvPicPr>
      </xdr:nvPicPr>
      <xdr:blipFill>
        <a:blip xmlns:r="http://schemas.openxmlformats.org/officeDocument/2006/relationships" r:embed="rId15"/>
        <a:stretch>
          <a:fillRect/>
        </a:stretch>
      </xdr:blipFill>
      <xdr:spPr>
        <a:xfrm>
          <a:off x="17151350" y="11576050"/>
          <a:ext cx="381637" cy="384810"/>
        </a:xfrm>
        <a:prstGeom prst="rect">
          <a:avLst/>
        </a:prstGeom>
      </xdr:spPr>
    </xdr:pic>
    <xdr:clientData/>
  </xdr:oneCellAnchor>
  <xdr:oneCellAnchor>
    <xdr:from>
      <xdr:col>16</xdr:col>
      <xdr:colOff>234950</xdr:colOff>
      <xdr:row>30</xdr:row>
      <xdr:rowOff>53975</xdr:rowOff>
    </xdr:from>
    <xdr:ext cx="390528" cy="381637"/>
    <xdr:pic>
      <xdr:nvPicPr>
        <xdr:cNvPr id="95" name="Picture 81">
          <a:extLst>
            <a:ext uri="{FF2B5EF4-FFF2-40B4-BE49-F238E27FC236}">
              <a16:creationId xmlns:a16="http://schemas.microsoft.com/office/drawing/2014/main" id="{1ED14B64-A00D-46A3-9EF4-7BA10C8CDFA4}"/>
            </a:ext>
            <a:ext uri="{147F2762-F138-4A5C-976F-8EAC2B608ADB}">
              <a16:predDERef xmlns:a16="http://schemas.microsoft.com/office/drawing/2014/main" pred="{CF956280-0B11-EB83-DCDB-6673A91FD4AE}"/>
            </a:ext>
          </a:extLst>
        </xdr:cNvPr>
        <xdr:cNvPicPr>
          <a:picLocks noChangeAspect="1"/>
        </xdr:cNvPicPr>
      </xdr:nvPicPr>
      <xdr:blipFill>
        <a:blip xmlns:r="http://schemas.openxmlformats.org/officeDocument/2006/relationships" r:embed="rId15"/>
        <a:stretch>
          <a:fillRect/>
        </a:stretch>
      </xdr:blipFill>
      <xdr:spPr>
        <a:xfrm>
          <a:off x="17141825" y="11417300"/>
          <a:ext cx="390528" cy="381637"/>
        </a:xfrm>
        <a:prstGeom prst="rect">
          <a:avLst/>
        </a:prstGeom>
      </xdr:spPr>
    </xdr:pic>
    <xdr:clientData/>
  </xdr:oneCellAnchor>
  <xdr:oneCellAnchor>
    <xdr:from>
      <xdr:col>16</xdr:col>
      <xdr:colOff>238125</xdr:colOff>
      <xdr:row>29</xdr:row>
      <xdr:rowOff>47625</xdr:rowOff>
    </xdr:from>
    <xdr:ext cx="387351" cy="387351"/>
    <xdr:pic>
      <xdr:nvPicPr>
        <xdr:cNvPr id="96" name="Picture 82">
          <a:extLst>
            <a:ext uri="{FF2B5EF4-FFF2-40B4-BE49-F238E27FC236}">
              <a16:creationId xmlns:a16="http://schemas.microsoft.com/office/drawing/2014/main" id="{E9C9DCFD-7299-470C-8389-331F8EF829DB}"/>
            </a:ext>
            <a:ext uri="{147F2762-F138-4A5C-976F-8EAC2B608ADB}">
              <a16:predDERef xmlns:a16="http://schemas.microsoft.com/office/drawing/2014/main" pred="{8E4DAD9D-FB25-4393-81F3-F35FAFFE6DE9}"/>
            </a:ext>
          </a:extLst>
        </xdr:cNvPr>
        <xdr:cNvPicPr>
          <a:picLocks noChangeAspect="1"/>
        </xdr:cNvPicPr>
      </xdr:nvPicPr>
      <xdr:blipFill>
        <a:blip xmlns:r="http://schemas.openxmlformats.org/officeDocument/2006/relationships" r:embed="rId15"/>
        <a:stretch>
          <a:fillRect/>
        </a:stretch>
      </xdr:blipFill>
      <xdr:spPr>
        <a:xfrm>
          <a:off x="17145000" y="11249025"/>
          <a:ext cx="387351" cy="387351"/>
        </a:xfrm>
        <a:prstGeom prst="rect">
          <a:avLst/>
        </a:prstGeom>
      </xdr:spPr>
    </xdr:pic>
    <xdr:clientData/>
  </xdr:oneCellAnchor>
  <xdr:oneCellAnchor>
    <xdr:from>
      <xdr:col>8</xdr:col>
      <xdr:colOff>269875</xdr:colOff>
      <xdr:row>28</xdr:row>
      <xdr:rowOff>60325</xdr:rowOff>
    </xdr:from>
    <xdr:ext cx="318135" cy="320043"/>
    <xdr:pic>
      <xdr:nvPicPr>
        <xdr:cNvPr id="97" name="Picture 38">
          <a:extLst>
            <a:ext uri="{FF2B5EF4-FFF2-40B4-BE49-F238E27FC236}">
              <a16:creationId xmlns:a16="http://schemas.microsoft.com/office/drawing/2014/main" id="{910BDAF5-406C-49C1-B6D2-EFE258242835}"/>
            </a:ext>
            <a:ext uri="{147F2762-F138-4A5C-976F-8EAC2B608ADB}">
              <a16:predDERef xmlns:a16="http://schemas.microsoft.com/office/drawing/2014/main" pred="{603EC97B-199A-43BF-AEC3-215D3164B0DB}"/>
            </a:ext>
          </a:extLst>
        </xdr:cNvPr>
        <xdr:cNvPicPr>
          <a:picLocks noChangeAspect="1"/>
        </xdr:cNvPicPr>
      </xdr:nvPicPr>
      <xdr:blipFill>
        <a:blip xmlns:r="http://schemas.openxmlformats.org/officeDocument/2006/relationships" r:embed="rId8"/>
        <a:stretch>
          <a:fillRect/>
        </a:stretch>
      </xdr:blipFill>
      <xdr:spPr>
        <a:xfrm>
          <a:off x="11461750" y="11099800"/>
          <a:ext cx="318135" cy="320043"/>
        </a:xfrm>
        <a:prstGeom prst="rect">
          <a:avLst/>
        </a:prstGeom>
      </xdr:spPr>
    </xdr:pic>
    <xdr:clientData/>
  </xdr:oneCellAnchor>
  <xdr:oneCellAnchor>
    <xdr:from>
      <xdr:col>8</xdr:col>
      <xdr:colOff>260350</xdr:colOff>
      <xdr:row>27</xdr:row>
      <xdr:rowOff>69850</xdr:rowOff>
    </xdr:from>
    <xdr:ext cx="311152" cy="311152"/>
    <xdr:pic>
      <xdr:nvPicPr>
        <xdr:cNvPr id="98" name="Picture 39">
          <a:extLst>
            <a:ext uri="{FF2B5EF4-FFF2-40B4-BE49-F238E27FC236}">
              <a16:creationId xmlns:a16="http://schemas.microsoft.com/office/drawing/2014/main" id="{65844598-D459-4415-BDFE-A090C09CA562}"/>
            </a:ext>
            <a:ext uri="{147F2762-F138-4A5C-976F-8EAC2B608ADB}">
              <a16:predDERef xmlns:a16="http://schemas.microsoft.com/office/drawing/2014/main" pred="{CBBED901-EC48-1E4D-0588-D252AEC65185}"/>
            </a:ext>
          </a:extLst>
        </xdr:cNvPr>
        <xdr:cNvPicPr>
          <a:picLocks noChangeAspect="1"/>
        </xdr:cNvPicPr>
      </xdr:nvPicPr>
      <xdr:blipFill>
        <a:blip xmlns:r="http://schemas.openxmlformats.org/officeDocument/2006/relationships" r:embed="rId8"/>
        <a:stretch>
          <a:fillRect/>
        </a:stretch>
      </xdr:blipFill>
      <xdr:spPr>
        <a:xfrm>
          <a:off x="11452225" y="10947400"/>
          <a:ext cx="311152" cy="311152"/>
        </a:xfrm>
        <a:prstGeom prst="rect">
          <a:avLst/>
        </a:prstGeom>
      </xdr:spPr>
    </xdr:pic>
    <xdr:clientData/>
  </xdr:oneCellAnchor>
  <xdr:oneCellAnchor>
    <xdr:from>
      <xdr:col>8</xdr:col>
      <xdr:colOff>266700</xdr:colOff>
      <xdr:row>26</xdr:row>
      <xdr:rowOff>79375</xdr:rowOff>
    </xdr:from>
    <xdr:ext cx="320676" cy="318135"/>
    <xdr:pic>
      <xdr:nvPicPr>
        <xdr:cNvPr id="99" name="Picture 40">
          <a:extLst>
            <a:ext uri="{FF2B5EF4-FFF2-40B4-BE49-F238E27FC236}">
              <a16:creationId xmlns:a16="http://schemas.microsoft.com/office/drawing/2014/main" id="{766BCA6E-967E-4812-A0F4-58D34B7639BD}"/>
            </a:ext>
            <a:ext uri="{147F2762-F138-4A5C-976F-8EAC2B608ADB}">
              <a16:predDERef xmlns:a16="http://schemas.microsoft.com/office/drawing/2014/main" pred="{F59056FB-0AC1-4214-B00C-0A1F353017F6}"/>
            </a:ext>
          </a:extLst>
        </xdr:cNvPr>
        <xdr:cNvPicPr>
          <a:picLocks noChangeAspect="1"/>
        </xdr:cNvPicPr>
      </xdr:nvPicPr>
      <xdr:blipFill>
        <a:blip xmlns:r="http://schemas.openxmlformats.org/officeDocument/2006/relationships" r:embed="rId8"/>
        <a:stretch>
          <a:fillRect/>
        </a:stretch>
      </xdr:blipFill>
      <xdr:spPr>
        <a:xfrm>
          <a:off x="11458575" y="10795000"/>
          <a:ext cx="320676" cy="318135"/>
        </a:xfrm>
        <a:prstGeom prst="rect">
          <a:avLst/>
        </a:prstGeom>
      </xdr:spPr>
    </xdr:pic>
    <xdr:clientData/>
  </xdr:oneCellAnchor>
  <xdr:oneCellAnchor>
    <xdr:from>
      <xdr:col>9</xdr:col>
      <xdr:colOff>250825</xdr:colOff>
      <xdr:row>26</xdr:row>
      <xdr:rowOff>53975</xdr:rowOff>
    </xdr:from>
    <xdr:ext cx="358143" cy="348615"/>
    <xdr:pic>
      <xdr:nvPicPr>
        <xdr:cNvPr id="100" name="Picture 48">
          <a:extLst>
            <a:ext uri="{FF2B5EF4-FFF2-40B4-BE49-F238E27FC236}">
              <a16:creationId xmlns:a16="http://schemas.microsoft.com/office/drawing/2014/main" id="{88115A3D-29BC-47D4-8CA4-B796A4268670}"/>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6"/>
        <a:stretch>
          <a:fillRect/>
        </a:stretch>
      </xdr:blipFill>
      <xdr:spPr>
        <a:xfrm>
          <a:off x="12157075" y="10769600"/>
          <a:ext cx="358143" cy="348615"/>
        </a:xfrm>
        <a:prstGeom prst="rect">
          <a:avLst/>
        </a:prstGeom>
      </xdr:spPr>
    </xdr:pic>
    <xdr:clientData/>
  </xdr:oneCellAnchor>
  <xdr:oneCellAnchor>
    <xdr:from>
      <xdr:col>9</xdr:col>
      <xdr:colOff>250825</xdr:colOff>
      <xdr:row>27</xdr:row>
      <xdr:rowOff>53975</xdr:rowOff>
    </xdr:from>
    <xdr:ext cx="358143" cy="348615"/>
    <xdr:pic>
      <xdr:nvPicPr>
        <xdr:cNvPr id="101" name="Picture 48">
          <a:extLst>
            <a:ext uri="{FF2B5EF4-FFF2-40B4-BE49-F238E27FC236}">
              <a16:creationId xmlns:a16="http://schemas.microsoft.com/office/drawing/2014/main" id="{397A8465-963F-4C9E-8AEA-2005B6B1E331}"/>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6"/>
        <a:stretch>
          <a:fillRect/>
        </a:stretch>
      </xdr:blipFill>
      <xdr:spPr>
        <a:xfrm>
          <a:off x="12157075" y="10931525"/>
          <a:ext cx="358143" cy="348615"/>
        </a:xfrm>
        <a:prstGeom prst="rect">
          <a:avLst/>
        </a:prstGeom>
      </xdr:spPr>
    </xdr:pic>
    <xdr:clientData/>
  </xdr:oneCellAnchor>
  <xdr:oneCellAnchor>
    <xdr:from>
      <xdr:col>9</xdr:col>
      <xdr:colOff>238125</xdr:colOff>
      <xdr:row>28</xdr:row>
      <xdr:rowOff>53975</xdr:rowOff>
    </xdr:from>
    <xdr:ext cx="354333" cy="348615"/>
    <xdr:pic>
      <xdr:nvPicPr>
        <xdr:cNvPr id="102" name="Picture 48">
          <a:extLst>
            <a:ext uri="{FF2B5EF4-FFF2-40B4-BE49-F238E27FC236}">
              <a16:creationId xmlns:a16="http://schemas.microsoft.com/office/drawing/2014/main" id="{3473EAD1-9C5D-4673-8AD3-F43071C1C6DC}"/>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6"/>
        <a:stretch>
          <a:fillRect/>
        </a:stretch>
      </xdr:blipFill>
      <xdr:spPr>
        <a:xfrm>
          <a:off x="12144375" y="11093450"/>
          <a:ext cx="354333" cy="348615"/>
        </a:xfrm>
        <a:prstGeom prst="rect">
          <a:avLst/>
        </a:prstGeom>
      </xdr:spPr>
    </xdr:pic>
    <xdr:clientData/>
  </xdr:oneCellAnchor>
  <xdr:oneCellAnchor>
    <xdr:from>
      <xdr:col>9</xdr:col>
      <xdr:colOff>238125</xdr:colOff>
      <xdr:row>29</xdr:row>
      <xdr:rowOff>53975</xdr:rowOff>
    </xdr:from>
    <xdr:ext cx="354333" cy="348615"/>
    <xdr:pic>
      <xdr:nvPicPr>
        <xdr:cNvPr id="103" name="Picture 48">
          <a:extLst>
            <a:ext uri="{FF2B5EF4-FFF2-40B4-BE49-F238E27FC236}">
              <a16:creationId xmlns:a16="http://schemas.microsoft.com/office/drawing/2014/main" id="{D894C100-E445-4217-A543-FD3B50DE7714}"/>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6"/>
        <a:stretch>
          <a:fillRect/>
        </a:stretch>
      </xdr:blipFill>
      <xdr:spPr>
        <a:xfrm>
          <a:off x="12144375" y="11255375"/>
          <a:ext cx="354333" cy="348615"/>
        </a:xfrm>
        <a:prstGeom prst="rect">
          <a:avLst/>
        </a:prstGeom>
      </xdr:spPr>
    </xdr:pic>
    <xdr:clientData/>
  </xdr:oneCellAnchor>
  <xdr:oneCellAnchor>
    <xdr:from>
      <xdr:col>9</xdr:col>
      <xdr:colOff>238125</xdr:colOff>
      <xdr:row>30</xdr:row>
      <xdr:rowOff>53975</xdr:rowOff>
    </xdr:from>
    <xdr:ext cx="354333" cy="348615"/>
    <xdr:pic>
      <xdr:nvPicPr>
        <xdr:cNvPr id="104" name="Picture 48">
          <a:extLst>
            <a:ext uri="{FF2B5EF4-FFF2-40B4-BE49-F238E27FC236}">
              <a16:creationId xmlns:a16="http://schemas.microsoft.com/office/drawing/2014/main" id="{380CCA1F-39EF-42BD-BB2A-CFFEA464FF65}"/>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6"/>
        <a:stretch>
          <a:fillRect/>
        </a:stretch>
      </xdr:blipFill>
      <xdr:spPr>
        <a:xfrm>
          <a:off x="12144375" y="11417300"/>
          <a:ext cx="354333" cy="348615"/>
        </a:xfrm>
        <a:prstGeom prst="rect">
          <a:avLst/>
        </a:prstGeom>
      </xdr:spPr>
    </xdr:pic>
    <xdr:clientData/>
  </xdr:oneCellAnchor>
  <xdr:oneCellAnchor>
    <xdr:from>
      <xdr:col>9</xdr:col>
      <xdr:colOff>238125</xdr:colOff>
      <xdr:row>31</xdr:row>
      <xdr:rowOff>53975</xdr:rowOff>
    </xdr:from>
    <xdr:ext cx="354333" cy="348615"/>
    <xdr:pic>
      <xdr:nvPicPr>
        <xdr:cNvPr id="105" name="Picture 48">
          <a:extLst>
            <a:ext uri="{FF2B5EF4-FFF2-40B4-BE49-F238E27FC236}">
              <a16:creationId xmlns:a16="http://schemas.microsoft.com/office/drawing/2014/main" id="{ED513D5F-586F-46C6-BC68-70BBF3E00DF5}"/>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6"/>
        <a:stretch>
          <a:fillRect/>
        </a:stretch>
      </xdr:blipFill>
      <xdr:spPr>
        <a:xfrm>
          <a:off x="12144375" y="11579225"/>
          <a:ext cx="354333" cy="348615"/>
        </a:xfrm>
        <a:prstGeom prst="rect">
          <a:avLst/>
        </a:prstGeom>
      </xdr:spPr>
    </xdr:pic>
    <xdr:clientData/>
  </xdr:oneCellAnchor>
  <xdr:oneCellAnchor>
    <xdr:from>
      <xdr:col>10</xdr:col>
      <xdr:colOff>250825</xdr:colOff>
      <xdr:row>29</xdr:row>
      <xdr:rowOff>50800</xdr:rowOff>
    </xdr:from>
    <xdr:ext cx="320677" cy="329568"/>
    <xdr:pic>
      <xdr:nvPicPr>
        <xdr:cNvPr id="106" name="Picture 51">
          <a:extLst>
            <a:ext uri="{FF2B5EF4-FFF2-40B4-BE49-F238E27FC236}">
              <a16:creationId xmlns:a16="http://schemas.microsoft.com/office/drawing/2014/main" id="{B9C04084-31E4-4A58-98D0-ABF1B91CFDF6}"/>
            </a:ext>
            <a:ext uri="{147F2762-F138-4A5C-976F-8EAC2B608ADB}">
              <a16:predDERef xmlns:a16="http://schemas.microsoft.com/office/drawing/2014/main" pred="{DD2F34F2-A66C-DBED-1B2B-D2F71E7652EC}"/>
            </a:ext>
          </a:extLst>
        </xdr:cNvPr>
        <xdr:cNvPicPr>
          <a:picLocks noChangeAspect="1"/>
        </xdr:cNvPicPr>
      </xdr:nvPicPr>
      <xdr:blipFill>
        <a:blip xmlns:r="http://schemas.openxmlformats.org/officeDocument/2006/relationships" r:embed="rId9"/>
        <a:stretch>
          <a:fillRect/>
        </a:stretch>
      </xdr:blipFill>
      <xdr:spPr>
        <a:xfrm>
          <a:off x="12871450" y="11252200"/>
          <a:ext cx="320677" cy="329568"/>
        </a:xfrm>
        <a:prstGeom prst="rect">
          <a:avLst/>
        </a:prstGeom>
      </xdr:spPr>
    </xdr:pic>
    <xdr:clientData/>
  </xdr:oneCellAnchor>
  <xdr:oneCellAnchor>
    <xdr:from>
      <xdr:col>10</xdr:col>
      <xdr:colOff>254000</xdr:colOff>
      <xdr:row>28</xdr:row>
      <xdr:rowOff>47625</xdr:rowOff>
    </xdr:from>
    <xdr:ext cx="333378" cy="316867"/>
    <xdr:pic>
      <xdr:nvPicPr>
        <xdr:cNvPr id="107" name="Picture 53">
          <a:extLst>
            <a:ext uri="{FF2B5EF4-FFF2-40B4-BE49-F238E27FC236}">
              <a16:creationId xmlns:a16="http://schemas.microsoft.com/office/drawing/2014/main" id="{9589B2D7-47EE-4569-A78A-A9805D9E6142}"/>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2874625" y="11087100"/>
          <a:ext cx="333378" cy="316867"/>
        </a:xfrm>
        <a:prstGeom prst="rect">
          <a:avLst/>
        </a:prstGeom>
      </xdr:spPr>
    </xdr:pic>
    <xdr:clientData/>
  </xdr:oneCellAnchor>
  <xdr:oneCellAnchor>
    <xdr:from>
      <xdr:col>10</xdr:col>
      <xdr:colOff>250825</xdr:colOff>
      <xdr:row>27</xdr:row>
      <xdr:rowOff>50800</xdr:rowOff>
    </xdr:from>
    <xdr:ext cx="320677" cy="329568"/>
    <xdr:pic>
      <xdr:nvPicPr>
        <xdr:cNvPr id="108" name="Picture 51">
          <a:extLst>
            <a:ext uri="{FF2B5EF4-FFF2-40B4-BE49-F238E27FC236}">
              <a16:creationId xmlns:a16="http://schemas.microsoft.com/office/drawing/2014/main" id="{A4A61998-19B5-4AA9-9FED-C81E4FD9E637}"/>
            </a:ext>
            <a:ext uri="{147F2762-F138-4A5C-976F-8EAC2B608ADB}">
              <a16:predDERef xmlns:a16="http://schemas.microsoft.com/office/drawing/2014/main" pred="{DD2F34F2-A66C-DBED-1B2B-D2F71E7652EC}"/>
            </a:ext>
          </a:extLst>
        </xdr:cNvPr>
        <xdr:cNvPicPr>
          <a:picLocks noChangeAspect="1"/>
        </xdr:cNvPicPr>
      </xdr:nvPicPr>
      <xdr:blipFill>
        <a:blip xmlns:r="http://schemas.openxmlformats.org/officeDocument/2006/relationships" r:embed="rId9"/>
        <a:stretch>
          <a:fillRect/>
        </a:stretch>
      </xdr:blipFill>
      <xdr:spPr>
        <a:xfrm>
          <a:off x="12871450" y="10928350"/>
          <a:ext cx="320677" cy="329568"/>
        </a:xfrm>
        <a:prstGeom prst="rect">
          <a:avLst/>
        </a:prstGeom>
      </xdr:spPr>
    </xdr:pic>
    <xdr:clientData/>
  </xdr:oneCellAnchor>
  <xdr:oneCellAnchor>
    <xdr:from>
      <xdr:col>10</xdr:col>
      <xdr:colOff>254000</xdr:colOff>
      <xdr:row>26</xdr:row>
      <xdr:rowOff>47625</xdr:rowOff>
    </xdr:from>
    <xdr:ext cx="333378" cy="316867"/>
    <xdr:pic>
      <xdr:nvPicPr>
        <xdr:cNvPr id="109" name="Picture 53">
          <a:extLst>
            <a:ext uri="{FF2B5EF4-FFF2-40B4-BE49-F238E27FC236}">
              <a16:creationId xmlns:a16="http://schemas.microsoft.com/office/drawing/2014/main" id="{C318864B-841B-4FA5-956E-47C27B286AA6}"/>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2874625" y="10763250"/>
          <a:ext cx="333378" cy="316867"/>
        </a:xfrm>
        <a:prstGeom prst="rect">
          <a:avLst/>
        </a:prstGeom>
      </xdr:spPr>
    </xdr:pic>
    <xdr:clientData/>
  </xdr:oneCellAnchor>
  <xdr:oneCellAnchor>
    <xdr:from>
      <xdr:col>13</xdr:col>
      <xdr:colOff>254000</xdr:colOff>
      <xdr:row>27</xdr:row>
      <xdr:rowOff>47625</xdr:rowOff>
    </xdr:from>
    <xdr:ext cx="339090" cy="349251"/>
    <xdr:pic>
      <xdr:nvPicPr>
        <xdr:cNvPr id="110" name="Picture 73">
          <a:extLst>
            <a:ext uri="{FF2B5EF4-FFF2-40B4-BE49-F238E27FC236}">
              <a16:creationId xmlns:a16="http://schemas.microsoft.com/office/drawing/2014/main" id="{4E797900-6F42-4F35-A7CB-5E9999A645CC}"/>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2"/>
        <a:stretch>
          <a:fillRect/>
        </a:stretch>
      </xdr:blipFill>
      <xdr:spPr>
        <a:xfrm>
          <a:off x="15017750" y="10925175"/>
          <a:ext cx="339090" cy="349251"/>
        </a:xfrm>
        <a:prstGeom prst="rect">
          <a:avLst/>
        </a:prstGeom>
      </xdr:spPr>
    </xdr:pic>
    <xdr:clientData/>
  </xdr:oneCellAnchor>
  <xdr:oneCellAnchor>
    <xdr:from>
      <xdr:col>13</xdr:col>
      <xdr:colOff>254000</xdr:colOff>
      <xdr:row>28</xdr:row>
      <xdr:rowOff>47625</xdr:rowOff>
    </xdr:from>
    <xdr:ext cx="339090" cy="349251"/>
    <xdr:pic>
      <xdr:nvPicPr>
        <xdr:cNvPr id="111" name="Picture 73">
          <a:extLst>
            <a:ext uri="{FF2B5EF4-FFF2-40B4-BE49-F238E27FC236}">
              <a16:creationId xmlns:a16="http://schemas.microsoft.com/office/drawing/2014/main" id="{6E5A8B08-DAF9-45CD-A39E-15EC3272406C}"/>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2"/>
        <a:stretch>
          <a:fillRect/>
        </a:stretch>
      </xdr:blipFill>
      <xdr:spPr>
        <a:xfrm>
          <a:off x="15017750" y="11087100"/>
          <a:ext cx="339090" cy="349251"/>
        </a:xfrm>
        <a:prstGeom prst="rect">
          <a:avLst/>
        </a:prstGeom>
      </xdr:spPr>
    </xdr:pic>
    <xdr:clientData/>
  </xdr:oneCellAnchor>
  <xdr:oneCellAnchor>
    <xdr:from>
      <xdr:col>13</xdr:col>
      <xdr:colOff>254000</xdr:colOff>
      <xdr:row>30</xdr:row>
      <xdr:rowOff>47625</xdr:rowOff>
    </xdr:from>
    <xdr:ext cx="339090" cy="349251"/>
    <xdr:pic>
      <xdr:nvPicPr>
        <xdr:cNvPr id="112" name="Picture 73">
          <a:extLst>
            <a:ext uri="{FF2B5EF4-FFF2-40B4-BE49-F238E27FC236}">
              <a16:creationId xmlns:a16="http://schemas.microsoft.com/office/drawing/2014/main" id="{C2F40026-7D42-4A4F-B622-C6CD24A8CE68}"/>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2"/>
        <a:stretch>
          <a:fillRect/>
        </a:stretch>
      </xdr:blipFill>
      <xdr:spPr>
        <a:xfrm>
          <a:off x="15017750" y="11410950"/>
          <a:ext cx="339090" cy="349251"/>
        </a:xfrm>
        <a:prstGeom prst="rect">
          <a:avLst/>
        </a:prstGeom>
      </xdr:spPr>
    </xdr:pic>
    <xdr:clientData/>
  </xdr:oneCellAnchor>
  <xdr:oneCellAnchor>
    <xdr:from>
      <xdr:col>13</xdr:col>
      <xdr:colOff>254000</xdr:colOff>
      <xdr:row>31</xdr:row>
      <xdr:rowOff>47625</xdr:rowOff>
    </xdr:from>
    <xdr:ext cx="339090" cy="349251"/>
    <xdr:pic>
      <xdr:nvPicPr>
        <xdr:cNvPr id="113" name="Picture 73">
          <a:extLst>
            <a:ext uri="{FF2B5EF4-FFF2-40B4-BE49-F238E27FC236}">
              <a16:creationId xmlns:a16="http://schemas.microsoft.com/office/drawing/2014/main" id="{BBC1DFDC-D891-4046-B602-29977CB124DA}"/>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2"/>
        <a:stretch>
          <a:fillRect/>
        </a:stretch>
      </xdr:blipFill>
      <xdr:spPr>
        <a:xfrm>
          <a:off x="15017750" y="11572875"/>
          <a:ext cx="339090" cy="349251"/>
        </a:xfrm>
        <a:prstGeom prst="rect">
          <a:avLst/>
        </a:prstGeom>
      </xdr:spPr>
    </xdr:pic>
    <xdr:clientData/>
  </xdr:oneCellAnchor>
  <xdr:oneCellAnchor>
    <xdr:from>
      <xdr:col>4</xdr:col>
      <xdr:colOff>241300</xdr:colOff>
      <xdr:row>31</xdr:row>
      <xdr:rowOff>50800</xdr:rowOff>
    </xdr:from>
    <xdr:ext cx="351790" cy="351790"/>
    <xdr:pic>
      <xdr:nvPicPr>
        <xdr:cNvPr id="114" name="Imagen 1">
          <a:extLst>
            <a:ext uri="{FF2B5EF4-FFF2-40B4-BE49-F238E27FC236}">
              <a16:creationId xmlns:a16="http://schemas.microsoft.com/office/drawing/2014/main" id="{16F6C52F-536F-4020-8448-F7524BF50BA9}"/>
            </a:ext>
          </a:extLst>
        </xdr:cNvPr>
        <xdr:cNvPicPr>
          <a:picLocks noChangeAspect="1"/>
        </xdr:cNvPicPr>
      </xdr:nvPicPr>
      <xdr:blipFill>
        <a:blip xmlns:r="http://schemas.openxmlformats.org/officeDocument/2006/relationships" r:embed="rId17"/>
        <a:stretch>
          <a:fillRect/>
        </a:stretch>
      </xdr:blipFill>
      <xdr:spPr>
        <a:xfrm>
          <a:off x="8575675" y="11576050"/>
          <a:ext cx="351790" cy="351790"/>
        </a:xfrm>
        <a:prstGeom prst="rect">
          <a:avLst/>
        </a:prstGeom>
      </xdr:spPr>
    </xdr:pic>
    <xdr:clientData/>
  </xdr:oneCellAnchor>
  <xdr:oneCellAnchor>
    <xdr:from>
      <xdr:col>4</xdr:col>
      <xdr:colOff>241300</xdr:colOff>
      <xdr:row>30</xdr:row>
      <xdr:rowOff>50800</xdr:rowOff>
    </xdr:from>
    <xdr:ext cx="351790" cy="351790"/>
    <xdr:pic>
      <xdr:nvPicPr>
        <xdr:cNvPr id="115" name="Imagen 84">
          <a:extLst>
            <a:ext uri="{FF2B5EF4-FFF2-40B4-BE49-F238E27FC236}">
              <a16:creationId xmlns:a16="http://schemas.microsoft.com/office/drawing/2014/main" id="{26C151E1-0507-473F-8F59-96C128285FDF}"/>
            </a:ext>
          </a:extLst>
        </xdr:cNvPr>
        <xdr:cNvPicPr>
          <a:picLocks noChangeAspect="1"/>
        </xdr:cNvPicPr>
      </xdr:nvPicPr>
      <xdr:blipFill>
        <a:blip xmlns:r="http://schemas.openxmlformats.org/officeDocument/2006/relationships" r:embed="rId17"/>
        <a:stretch>
          <a:fillRect/>
        </a:stretch>
      </xdr:blipFill>
      <xdr:spPr>
        <a:xfrm>
          <a:off x="8575675" y="11414125"/>
          <a:ext cx="351790" cy="351790"/>
        </a:xfrm>
        <a:prstGeom prst="rect">
          <a:avLst/>
        </a:prstGeom>
      </xdr:spPr>
    </xdr:pic>
    <xdr:clientData/>
  </xdr:oneCellAnchor>
  <xdr:oneCellAnchor>
    <xdr:from>
      <xdr:col>4</xdr:col>
      <xdr:colOff>241300</xdr:colOff>
      <xdr:row>29</xdr:row>
      <xdr:rowOff>50800</xdr:rowOff>
    </xdr:from>
    <xdr:ext cx="351790" cy="351790"/>
    <xdr:pic>
      <xdr:nvPicPr>
        <xdr:cNvPr id="116" name="Imagen 85">
          <a:extLst>
            <a:ext uri="{FF2B5EF4-FFF2-40B4-BE49-F238E27FC236}">
              <a16:creationId xmlns:a16="http://schemas.microsoft.com/office/drawing/2014/main" id="{09826B65-9F15-4B2C-9DF6-2A49E660F11D}"/>
            </a:ext>
          </a:extLst>
        </xdr:cNvPr>
        <xdr:cNvPicPr>
          <a:picLocks noChangeAspect="1"/>
        </xdr:cNvPicPr>
      </xdr:nvPicPr>
      <xdr:blipFill>
        <a:blip xmlns:r="http://schemas.openxmlformats.org/officeDocument/2006/relationships" r:embed="rId17"/>
        <a:stretch>
          <a:fillRect/>
        </a:stretch>
      </xdr:blipFill>
      <xdr:spPr>
        <a:xfrm>
          <a:off x="8575675" y="11252200"/>
          <a:ext cx="351790" cy="351790"/>
        </a:xfrm>
        <a:prstGeom prst="rect">
          <a:avLst/>
        </a:prstGeom>
      </xdr:spPr>
    </xdr:pic>
    <xdr:clientData/>
  </xdr:oneCellAnchor>
  <xdr:oneCellAnchor>
    <xdr:from>
      <xdr:col>4</xdr:col>
      <xdr:colOff>241300</xdr:colOff>
      <xdr:row>28</xdr:row>
      <xdr:rowOff>50800</xdr:rowOff>
    </xdr:from>
    <xdr:ext cx="351790" cy="351790"/>
    <xdr:pic>
      <xdr:nvPicPr>
        <xdr:cNvPr id="117" name="Imagen 86">
          <a:extLst>
            <a:ext uri="{FF2B5EF4-FFF2-40B4-BE49-F238E27FC236}">
              <a16:creationId xmlns:a16="http://schemas.microsoft.com/office/drawing/2014/main" id="{87533DB3-A3BE-40BE-A12B-23ABA41A5E01}"/>
            </a:ext>
          </a:extLst>
        </xdr:cNvPr>
        <xdr:cNvPicPr>
          <a:picLocks noChangeAspect="1"/>
        </xdr:cNvPicPr>
      </xdr:nvPicPr>
      <xdr:blipFill>
        <a:blip xmlns:r="http://schemas.openxmlformats.org/officeDocument/2006/relationships" r:embed="rId17"/>
        <a:stretch>
          <a:fillRect/>
        </a:stretch>
      </xdr:blipFill>
      <xdr:spPr>
        <a:xfrm>
          <a:off x="8575675" y="11090275"/>
          <a:ext cx="351790" cy="351790"/>
        </a:xfrm>
        <a:prstGeom prst="rect">
          <a:avLst/>
        </a:prstGeom>
      </xdr:spPr>
    </xdr:pic>
    <xdr:clientData/>
  </xdr:oneCellAnchor>
  <xdr:oneCellAnchor>
    <xdr:from>
      <xdr:col>4</xdr:col>
      <xdr:colOff>241300</xdr:colOff>
      <xdr:row>27</xdr:row>
      <xdr:rowOff>50800</xdr:rowOff>
    </xdr:from>
    <xdr:ext cx="351790" cy="351790"/>
    <xdr:pic>
      <xdr:nvPicPr>
        <xdr:cNvPr id="118" name="Imagen 87">
          <a:extLst>
            <a:ext uri="{FF2B5EF4-FFF2-40B4-BE49-F238E27FC236}">
              <a16:creationId xmlns:a16="http://schemas.microsoft.com/office/drawing/2014/main" id="{38D69217-30C0-4E4C-8476-F49F83039A93}"/>
            </a:ext>
          </a:extLst>
        </xdr:cNvPr>
        <xdr:cNvPicPr>
          <a:picLocks noChangeAspect="1"/>
        </xdr:cNvPicPr>
      </xdr:nvPicPr>
      <xdr:blipFill>
        <a:blip xmlns:r="http://schemas.openxmlformats.org/officeDocument/2006/relationships" r:embed="rId17"/>
        <a:stretch>
          <a:fillRect/>
        </a:stretch>
      </xdr:blipFill>
      <xdr:spPr>
        <a:xfrm>
          <a:off x="8575675" y="10928350"/>
          <a:ext cx="351790" cy="351790"/>
        </a:xfrm>
        <a:prstGeom prst="rect">
          <a:avLst/>
        </a:prstGeom>
      </xdr:spPr>
    </xdr:pic>
    <xdr:clientData/>
  </xdr:oneCellAnchor>
  <xdr:oneCellAnchor>
    <xdr:from>
      <xdr:col>4</xdr:col>
      <xdr:colOff>241300</xdr:colOff>
      <xdr:row>26</xdr:row>
      <xdr:rowOff>50800</xdr:rowOff>
    </xdr:from>
    <xdr:ext cx="351790" cy="351790"/>
    <xdr:pic>
      <xdr:nvPicPr>
        <xdr:cNvPr id="119" name="Imagen 88">
          <a:extLst>
            <a:ext uri="{FF2B5EF4-FFF2-40B4-BE49-F238E27FC236}">
              <a16:creationId xmlns:a16="http://schemas.microsoft.com/office/drawing/2014/main" id="{FB4F6F69-8278-4BED-89CD-95C4F9BBF77B}"/>
            </a:ext>
          </a:extLst>
        </xdr:cNvPr>
        <xdr:cNvPicPr>
          <a:picLocks noChangeAspect="1"/>
        </xdr:cNvPicPr>
      </xdr:nvPicPr>
      <xdr:blipFill>
        <a:blip xmlns:r="http://schemas.openxmlformats.org/officeDocument/2006/relationships" r:embed="rId17"/>
        <a:stretch>
          <a:fillRect/>
        </a:stretch>
      </xdr:blipFill>
      <xdr:spPr>
        <a:xfrm>
          <a:off x="8575675" y="10766425"/>
          <a:ext cx="351790" cy="351790"/>
        </a:xfrm>
        <a:prstGeom prst="rect">
          <a:avLst/>
        </a:prstGeom>
      </xdr:spPr>
    </xdr:pic>
    <xdr:clientData/>
  </xdr:oneCellAnchor>
  <xdr:twoCellAnchor editAs="absolute">
    <xdr:from>
      <xdr:col>1</xdr:col>
      <xdr:colOff>2800340</xdr:colOff>
      <xdr:row>0</xdr:row>
      <xdr:rowOff>21834</xdr:rowOff>
    </xdr:from>
    <xdr:to>
      <xdr:col>1</xdr:col>
      <xdr:colOff>3695690</xdr:colOff>
      <xdr:row>0</xdr:row>
      <xdr:rowOff>856370</xdr:rowOff>
    </xdr:to>
    <xdr:pic>
      <xdr:nvPicPr>
        <xdr:cNvPr id="2" name="Imagen 1">
          <a:hlinkClick xmlns:r="http://schemas.openxmlformats.org/officeDocument/2006/relationships" r:id="rId18"/>
          <a:extLst>
            <a:ext uri="{FF2B5EF4-FFF2-40B4-BE49-F238E27FC236}">
              <a16:creationId xmlns:a16="http://schemas.microsoft.com/office/drawing/2014/main" id="{2E3A777E-7948-4991-9E9E-587D970E9A98}"/>
            </a:ext>
          </a:extLst>
        </xdr:cNvPr>
        <xdr:cNvPicPr preferRelativeResize="0">
          <a:picLocks/>
        </xdr:cNvPicPr>
      </xdr:nvPicPr>
      <xdr:blipFill>
        <a:blip xmlns:r="http://schemas.openxmlformats.org/officeDocument/2006/relationships" r:embed="rId19"/>
        <a:srcRect/>
        <a:stretch/>
      </xdr:blipFill>
      <xdr:spPr>
        <a:xfrm>
          <a:off x="4178664" y="27549"/>
          <a:ext cx="895350" cy="840251"/>
        </a:xfrm>
        <a:prstGeom prst="rect">
          <a:avLst/>
        </a:prstGeom>
      </xdr:spPr>
    </xdr:pic>
    <xdr:clientData/>
  </xdr:twoCellAnchor>
  <xdr:twoCellAnchor editAs="absolute">
    <xdr:from>
      <xdr:col>1</xdr:col>
      <xdr:colOff>3715710</xdr:colOff>
      <xdr:row>0</xdr:row>
      <xdr:rowOff>21977</xdr:rowOff>
    </xdr:from>
    <xdr:to>
      <xdr:col>1</xdr:col>
      <xdr:colOff>4608089</xdr:colOff>
      <xdr:row>0</xdr:row>
      <xdr:rowOff>864687</xdr:rowOff>
    </xdr:to>
    <xdr:pic>
      <xdr:nvPicPr>
        <xdr:cNvPr id="3" name="Imagen 2">
          <a:hlinkClick xmlns:r="http://schemas.openxmlformats.org/officeDocument/2006/relationships" r:id="rId20"/>
          <a:extLst>
            <a:ext uri="{FF2B5EF4-FFF2-40B4-BE49-F238E27FC236}">
              <a16:creationId xmlns:a16="http://schemas.microsoft.com/office/drawing/2014/main" id="{1C6349A1-C5D8-46EC-9416-DD809F1B6266}"/>
            </a:ext>
          </a:extLst>
        </xdr:cNvPr>
        <xdr:cNvPicPr>
          <a:picLocks noChangeAspect="1"/>
        </xdr:cNvPicPr>
      </xdr:nvPicPr>
      <xdr:blipFill>
        <a:blip xmlns:r="http://schemas.openxmlformats.org/officeDocument/2006/relationships" r:embed="rId21"/>
        <a:srcRect/>
        <a:stretch/>
      </xdr:blipFill>
      <xdr:spPr>
        <a:xfrm>
          <a:off x="5086414" y="27692"/>
          <a:ext cx="899999" cy="844615"/>
        </a:xfrm>
        <a:prstGeom prst="rect">
          <a:avLst/>
        </a:prstGeom>
      </xdr:spPr>
    </xdr:pic>
    <xdr:clientData/>
  </xdr:twoCellAnchor>
  <xdr:twoCellAnchor editAs="absolute">
    <xdr:from>
      <xdr:col>1</xdr:col>
      <xdr:colOff>4626725</xdr:colOff>
      <xdr:row>0</xdr:row>
      <xdr:rowOff>21094</xdr:rowOff>
    </xdr:from>
    <xdr:to>
      <xdr:col>1</xdr:col>
      <xdr:colOff>5507674</xdr:colOff>
      <xdr:row>0</xdr:row>
      <xdr:rowOff>878906</xdr:rowOff>
    </xdr:to>
    <xdr:pic>
      <xdr:nvPicPr>
        <xdr:cNvPr id="4" name="Imagen 3">
          <a:hlinkClick xmlns:r="http://schemas.openxmlformats.org/officeDocument/2006/relationships" r:id="rId22"/>
          <a:extLst>
            <a:ext uri="{FF2B5EF4-FFF2-40B4-BE49-F238E27FC236}">
              <a16:creationId xmlns:a16="http://schemas.microsoft.com/office/drawing/2014/main" id="{68432AB8-ABBE-4916-A922-A8F70DE14A25}"/>
            </a:ext>
          </a:extLst>
        </xdr:cNvPr>
        <xdr:cNvPicPr>
          <a:picLocks noChangeAspect="1"/>
        </xdr:cNvPicPr>
      </xdr:nvPicPr>
      <xdr:blipFill>
        <a:blip xmlns:r="http://schemas.openxmlformats.org/officeDocument/2006/relationships" r:embed="rId23"/>
        <a:srcRect/>
        <a:stretch/>
      </xdr:blipFill>
      <xdr:spPr>
        <a:xfrm>
          <a:off x="5995524" y="21094"/>
          <a:ext cx="899999" cy="857812"/>
        </a:xfrm>
        <a:prstGeom prst="rect">
          <a:avLst/>
        </a:prstGeom>
      </xdr:spPr>
    </xdr:pic>
    <xdr:clientData/>
  </xdr:twoCellAnchor>
  <xdr:twoCellAnchor editAs="absolute">
    <xdr:from>
      <xdr:col>1</xdr:col>
      <xdr:colOff>7256331</xdr:colOff>
      <xdr:row>0</xdr:row>
      <xdr:rowOff>21977</xdr:rowOff>
    </xdr:from>
    <xdr:to>
      <xdr:col>1</xdr:col>
      <xdr:colOff>8093326</xdr:colOff>
      <xdr:row>0</xdr:row>
      <xdr:rowOff>864687</xdr:rowOff>
    </xdr:to>
    <xdr:pic>
      <xdr:nvPicPr>
        <xdr:cNvPr id="5" name="Imagen 4">
          <a:hlinkClick xmlns:r="http://schemas.openxmlformats.org/officeDocument/2006/relationships" r:id="rId24"/>
          <a:extLst>
            <a:ext uri="{FF2B5EF4-FFF2-40B4-BE49-F238E27FC236}">
              <a16:creationId xmlns:a16="http://schemas.microsoft.com/office/drawing/2014/main" id="{0C450BC9-9A20-4563-B9C6-C07FBC2D67AB}"/>
            </a:ext>
          </a:extLst>
        </xdr:cNvPr>
        <xdr:cNvPicPr>
          <a:picLocks noChangeAspect="1"/>
        </xdr:cNvPicPr>
      </xdr:nvPicPr>
      <xdr:blipFill>
        <a:blip xmlns:r="http://schemas.openxmlformats.org/officeDocument/2006/relationships" r:embed="rId25"/>
        <a:srcRect/>
        <a:stretch/>
      </xdr:blipFill>
      <xdr:spPr>
        <a:xfrm>
          <a:off x="8637456" y="27692"/>
          <a:ext cx="844615" cy="844615"/>
        </a:xfrm>
        <a:prstGeom prst="rect">
          <a:avLst/>
        </a:prstGeom>
      </xdr:spPr>
    </xdr:pic>
    <xdr:clientData/>
  </xdr:twoCellAnchor>
  <xdr:twoCellAnchor editAs="absolute">
    <xdr:from>
      <xdr:col>1</xdr:col>
      <xdr:colOff>8935570</xdr:colOff>
      <xdr:row>0</xdr:row>
      <xdr:rowOff>15240</xdr:rowOff>
    </xdr:from>
    <xdr:to>
      <xdr:col>1</xdr:col>
      <xdr:colOff>9259570</xdr:colOff>
      <xdr:row>0</xdr:row>
      <xdr:rowOff>901905</xdr:rowOff>
    </xdr:to>
    <xdr:pic>
      <xdr:nvPicPr>
        <xdr:cNvPr id="6" name="Imagen 5">
          <a:hlinkClick xmlns:r="http://schemas.openxmlformats.org/officeDocument/2006/relationships" r:id="rId26"/>
          <a:extLst>
            <a:ext uri="{FF2B5EF4-FFF2-40B4-BE49-F238E27FC236}">
              <a16:creationId xmlns:a16="http://schemas.microsoft.com/office/drawing/2014/main" id="{58BC447E-59D1-4883-B312-EFF262BB8F9B}"/>
            </a:ext>
          </a:extLst>
        </xdr:cNvPr>
        <xdr:cNvPicPr>
          <a:picLocks noChangeAspect="1"/>
        </xdr:cNvPicPr>
      </xdr:nvPicPr>
      <xdr:blipFill rotWithShape="1">
        <a:blip xmlns:r="http://schemas.openxmlformats.org/officeDocument/2006/relationships" r:embed="rId27"/>
        <a:srcRect l="31194" r="32807"/>
        <a:stretch/>
      </xdr:blipFill>
      <xdr:spPr>
        <a:xfrm>
          <a:off x="10313894" y="9525"/>
          <a:ext cx="324000" cy="900000"/>
        </a:xfrm>
        <a:prstGeom prst="rect">
          <a:avLst/>
        </a:prstGeom>
      </xdr:spPr>
    </xdr:pic>
    <xdr:clientData/>
  </xdr:twoCellAnchor>
  <xdr:twoCellAnchor editAs="absolute">
    <xdr:from>
      <xdr:col>0</xdr:col>
      <xdr:colOff>1238250</xdr:colOff>
      <xdr:row>0</xdr:row>
      <xdr:rowOff>0</xdr:rowOff>
    </xdr:from>
    <xdr:to>
      <xdr:col>1</xdr:col>
      <xdr:colOff>1829148</xdr:colOff>
      <xdr:row>1</xdr:row>
      <xdr:rowOff>0</xdr:rowOff>
    </xdr:to>
    <xdr:pic>
      <xdr:nvPicPr>
        <xdr:cNvPr id="8" name="Imagen 7">
          <a:hlinkClick xmlns:r="http://schemas.openxmlformats.org/officeDocument/2006/relationships" r:id="rId28"/>
          <a:extLst>
            <a:ext uri="{FF2B5EF4-FFF2-40B4-BE49-F238E27FC236}">
              <a16:creationId xmlns:a16="http://schemas.microsoft.com/office/drawing/2014/main" id="{D6F3366A-2CC7-4CF3-93D1-A310703DD8D2}"/>
            </a:ext>
          </a:extLst>
        </xdr:cNvPr>
        <xdr:cNvPicPr>
          <a:picLocks noChangeAspect="1"/>
        </xdr:cNvPicPr>
      </xdr:nvPicPr>
      <xdr:blipFill rotWithShape="1">
        <a:blip xmlns:r="http://schemas.openxmlformats.org/officeDocument/2006/relationships" r:embed="rId29"/>
        <a:srcRect t="32168" b="19445"/>
        <a:stretch/>
      </xdr:blipFill>
      <xdr:spPr>
        <a:xfrm>
          <a:off x="1238250" y="0"/>
          <a:ext cx="1972023" cy="9525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4</xdr:col>
      <xdr:colOff>665620</xdr:colOff>
      <xdr:row>0</xdr:row>
      <xdr:rowOff>21834</xdr:rowOff>
    </xdr:from>
    <xdr:to>
      <xdr:col>6</xdr:col>
      <xdr:colOff>132220</xdr:colOff>
      <xdr:row>0</xdr:row>
      <xdr:rowOff>856370</xdr:rowOff>
    </xdr:to>
    <xdr:pic>
      <xdr:nvPicPr>
        <xdr:cNvPr id="2" name="Imagen 1">
          <a:hlinkClick xmlns:r="http://schemas.openxmlformats.org/officeDocument/2006/relationships" r:id="rId1"/>
          <a:extLst>
            <a:ext uri="{FF2B5EF4-FFF2-40B4-BE49-F238E27FC236}">
              <a16:creationId xmlns:a16="http://schemas.microsoft.com/office/drawing/2014/main" id="{923A83DD-8D1D-4602-AA2F-B147875F3F8E}"/>
            </a:ext>
          </a:extLst>
        </xdr:cNvPr>
        <xdr:cNvPicPr preferRelativeResize="0">
          <a:picLocks/>
        </xdr:cNvPicPr>
      </xdr:nvPicPr>
      <xdr:blipFill>
        <a:blip xmlns:r="http://schemas.openxmlformats.org/officeDocument/2006/relationships" r:embed="rId2"/>
        <a:srcRect/>
        <a:stretch/>
      </xdr:blipFill>
      <xdr:spPr>
        <a:xfrm>
          <a:off x="4189870" y="27549"/>
          <a:ext cx="895350" cy="840251"/>
        </a:xfrm>
        <a:prstGeom prst="rect">
          <a:avLst/>
        </a:prstGeom>
      </xdr:spPr>
    </xdr:pic>
    <xdr:clientData/>
  </xdr:twoCellAnchor>
  <xdr:twoCellAnchor editAs="absolute">
    <xdr:from>
      <xdr:col>6</xdr:col>
      <xdr:colOff>133190</xdr:colOff>
      <xdr:row>0</xdr:row>
      <xdr:rowOff>21977</xdr:rowOff>
    </xdr:from>
    <xdr:to>
      <xdr:col>7</xdr:col>
      <xdr:colOff>322624</xdr:colOff>
      <xdr:row>0</xdr:row>
      <xdr:rowOff>857067</xdr:rowOff>
    </xdr:to>
    <xdr:pic>
      <xdr:nvPicPr>
        <xdr:cNvPr id="3" name="Imagen 2">
          <a:hlinkClick xmlns:r="http://schemas.openxmlformats.org/officeDocument/2006/relationships" r:id="rId3"/>
          <a:extLst>
            <a:ext uri="{FF2B5EF4-FFF2-40B4-BE49-F238E27FC236}">
              <a16:creationId xmlns:a16="http://schemas.microsoft.com/office/drawing/2014/main" id="{02A4749A-3B7E-4492-8EC6-6D1196AFC363}"/>
            </a:ext>
          </a:extLst>
        </xdr:cNvPr>
        <xdr:cNvPicPr>
          <a:picLocks noChangeAspect="1"/>
        </xdr:cNvPicPr>
      </xdr:nvPicPr>
      <xdr:blipFill>
        <a:blip xmlns:r="http://schemas.openxmlformats.org/officeDocument/2006/relationships" r:embed="rId4"/>
        <a:srcRect/>
        <a:stretch/>
      </xdr:blipFill>
      <xdr:spPr>
        <a:xfrm>
          <a:off x="5097620" y="27692"/>
          <a:ext cx="899999" cy="844615"/>
        </a:xfrm>
        <a:prstGeom prst="rect">
          <a:avLst/>
        </a:prstGeom>
      </xdr:spPr>
    </xdr:pic>
    <xdr:clientData/>
  </xdr:twoCellAnchor>
  <xdr:twoCellAnchor editAs="absolute">
    <xdr:from>
      <xdr:col>7</xdr:col>
      <xdr:colOff>339355</xdr:colOff>
      <xdr:row>0</xdr:row>
      <xdr:rowOff>21094</xdr:rowOff>
    </xdr:from>
    <xdr:to>
      <xdr:col>8</xdr:col>
      <xdr:colOff>513549</xdr:colOff>
      <xdr:row>0</xdr:row>
      <xdr:rowOff>878906</xdr:rowOff>
    </xdr:to>
    <xdr:pic>
      <xdr:nvPicPr>
        <xdr:cNvPr id="4" name="Imagen 3">
          <a:hlinkClick xmlns:r="http://schemas.openxmlformats.org/officeDocument/2006/relationships" r:id="rId5"/>
          <a:extLst>
            <a:ext uri="{FF2B5EF4-FFF2-40B4-BE49-F238E27FC236}">
              <a16:creationId xmlns:a16="http://schemas.microsoft.com/office/drawing/2014/main" id="{28B7AB08-018B-4D0F-98DF-3F906E883CDF}"/>
            </a:ext>
          </a:extLst>
        </xdr:cNvPr>
        <xdr:cNvPicPr>
          <a:picLocks noChangeAspect="1"/>
        </xdr:cNvPicPr>
      </xdr:nvPicPr>
      <xdr:blipFill>
        <a:blip xmlns:r="http://schemas.openxmlformats.org/officeDocument/2006/relationships" r:embed="rId6"/>
        <a:srcRect/>
        <a:stretch/>
      </xdr:blipFill>
      <xdr:spPr>
        <a:xfrm>
          <a:off x="6006730" y="21094"/>
          <a:ext cx="899999" cy="857812"/>
        </a:xfrm>
        <a:prstGeom prst="rect">
          <a:avLst/>
        </a:prstGeom>
      </xdr:spPr>
    </xdr:pic>
    <xdr:clientData/>
  </xdr:twoCellAnchor>
  <xdr:twoCellAnchor editAs="absolute">
    <xdr:from>
      <xdr:col>11</xdr:col>
      <xdr:colOff>130511</xdr:colOff>
      <xdr:row>0</xdr:row>
      <xdr:rowOff>21977</xdr:rowOff>
    </xdr:from>
    <xdr:to>
      <xdr:col>12</xdr:col>
      <xdr:colOff>251226</xdr:colOff>
      <xdr:row>0</xdr:row>
      <xdr:rowOff>857067</xdr:rowOff>
    </xdr:to>
    <xdr:pic>
      <xdr:nvPicPr>
        <xdr:cNvPr id="5" name="Imagen 4">
          <a:hlinkClick xmlns:r="http://schemas.openxmlformats.org/officeDocument/2006/relationships" r:id="rId7"/>
          <a:extLst>
            <a:ext uri="{FF2B5EF4-FFF2-40B4-BE49-F238E27FC236}">
              <a16:creationId xmlns:a16="http://schemas.microsoft.com/office/drawing/2014/main" id="{BA283E67-7698-4126-83F6-CE4D1F9839E0}"/>
            </a:ext>
          </a:extLst>
        </xdr:cNvPr>
        <xdr:cNvPicPr>
          <a:picLocks noChangeAspect="1"/>
        </xdr:cNvPicPr>
      </xdr:nvPicPr>
      <xdr:blipFill>
        <a:blip xmlns:r="http://schemas.openxmlformats.org/officeDocument/2006/relationships" r:embed="rId8"/>
        <a:srcRect/>
        <a:stretch/>
      </xdr:blipFill>
      <xdr:spPr>
        <a:xfrm>
          <a:off x="8645861" y="27692"/>
          <a:ext cx="844615" cy="844615"/>
        </a:xfrm>
        <a:prstGeom prst="rect">
          <a:avLst/>
        </a:prstGeom>
      </xdr:spPr>
    </xdr:pic>
    <xdr:clientData/>
  </xdr:twoCellAnchor>
  <xdr:twoCellAnchor editAs="absolute">
    <xdr:from>
      <xdr:col>13</xdr:col>
      <xdr:colOff>360045</xdr:colOff>
      <xdr:row>0</xdr:row>
      <xdr:rowOff>15240</xdr:rowOff>
    </xdr:from>
    <xdr:to>
      <xdr:col>13</xdr:col>
      <xdr:colOff>701190</xdr:colOff>
      <xdr:row>0</xdr:row>
      <xdr:rowOff>894285</xdr:rowOff>
    </xdr:to>
    <xdr:pic>
      <xdr:nvPicPr>
        <xdr:cNvPr id="6" name="Imagen 5">
          <a:hlinkClick xmlns:r="http://schemas.openxmlformats.org/officeDocument/2006/relationships" r:id="rId9"/>
          <a:extLst>
            <a:ext uri="{FF2B5EF4-FFF2-40B4-BE49-F238E27FC236}">
              <a16:creationId xmlns:a16="http://schemas.microsoft.com/office/drawing/2014/main" id="{F46BE5E6-E031-4B6F-980B-1853DFD99C0D}"/>
            </a:ext>
          </a:extLst>
        </xdr:cNvPr>
        <xdr:cNvPicPr>
          <a:picLocks noChangeAspect="1"/>
        </xdr:cNvPicPr>
      </xdr:nvPicPr>
      <xdr:blipFill rotWithShape="1">
        <a:blip xmlns:r="http://schemas.openxmlformats.org/officeDocument/2006/relationships" r:embed="rId10"/>
        <a:srcRect l="31194" r="32807"/>
        <a:stretch/>
      </xdr:blipFill>
      <xdr:spPr>
        <a:xfrm>
          <a:off x="10325100" y="9525"/>
          <a:ext cx="324000" cy="900000"/>
        </a:xfrm>
        <a:prstGeom prst="rect">
          <a:avLst/>
        </a:prstGeom>
      </xdr:spPr>
    </xdr:pic>
    <xdr:clientData/>
  </xdr:twoCellAnchor>
  <xdr:twoCellAnchor editAs="absolute">
    <xdr:from>
      <xdr:col>0</xdr:col>
      <xdr:colOff>1238250</xdr:colOff>
      <xdr:row>0</xdr:row>
      <xdr:rowOff>0</xdr:rowOff>
    </xdr:from>
    <xdr:to>
      <xdr:col>3</xdr:col>
      <xdr:colOff>400398</xdr:colOff>
      <xdr:row>1</xdr:row>
      <xdr:rowOff>0</xdr:rowOff>
    </xdr:to>
    <xdr:pic>
      <xdr:nvPicPr>
        <xdr:cNvPr id="14" name="Imagen 13">
          <a:hlinkClick xmlns:r="http://schemas.openxmlformats.org/officeDocument/2006/relationships" r:id="rId11"/>
          <a:extLst>
            <a:ext uri="{FF2B5EF4-FFF2-40B4-BE49-F238E27FC236}">
              <a16:creationId xmlns:a16="http://schemas.microsoft.com/office/drawing/2014/main" id="{91B1BB37-6545-428E-A5CB-7D40BA4F844A}"/>
            </a:ext>
          </a:extLst>
        </xdr:cNvPr>
        <xdr:cNvPicPr>
          <a:picLocks noChangeAspect="1"/>
        </xdr:cNvPicPr>
      </xdr:nvPicPr>
      <xdr:blipFill rotWithShape="1">
        <a:blip xmlns:r="http://schemas.openxmlformats.org/officeDocument/2006/relationships" r:embed="rId12"/>
        <a:srcRect t="32168" b="19445"/>
        <a:stretch/>
      </xdr:blipFill>
      <xdr:spPr>
        <a:xfrm>
          <a:off x="1238250" y="0"/>
          <a:ext cx="1972023" cy="952500"/>
        </a:xfrm>
        <a:prstGeom prst="rect">
          <a:avLst/>
        </a:prstGeom>
      </xdr:spPr>
    </xdr:pic>
    <xdr:clientData/>
  </xdr:twoCellAnchor>
</xdr:wsDr>
</file>

<file path=xl/theme/theme1.xml><?xml version="1.0" encoding="utf-8"?>
<a:theme xmlns:a="http://schemas.openxmlformats.org/drawingml/2006/main" name="Office Theme">
  <a:themeElements>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cellnex.com/investor-relations/corporate-governance/christian-coco/" TargetMode="External"/><Relationship Id="rId13" Type="http://schemas.openxmlformats.org/officeDocument/2006/relationships/hyperlink" Target="https://www.cellnex.com/investor-relations/corporate-governance/virginia-navarro-virgos/" TargetMode="External"/><Relationship Id="rId18" Type="http://schemas.openxmlformats.org/officeDocument/2006/relationships/hyperlink" Target="https://www.cellnex.com/app/uploads/2023/02/Report-Functions-NRSC-2022.pdf" TargetMode="External"/><Relationship Id="rId3" Type="http://schemas.openxmlformats.org/officeDocument/2006/relationships/hyperlink" Target="https://www.cellnex.com/investor-relations/corporate-governance/pierre-blayau/" TargetMode="External"/><Relationship Id="rId21" Type="http://schemas.openxmlformats.org/officeDocument/2006/relationships/hyperlink" Target="https://www.cellnex.com/investor-relations/corporate-governance/" TargetMode="External"/><Relationship Id="rId7" Type="http://schemas.openxmlformats.org/officeDocument/2006/relationships/hyperlink" Target="https://www.cellnex.com/investor-relations/corporate-governance/peter-shore/" TargetMode="External"/><Relationship Id="rId12" Type="http://schemas.openxmlformats.org/officeDocument/2006/relationships/hyperlink" Target="https://www.cellnex.com/investor-relations/corporate-governance/jaime-velazquez-vioque/" TargetMode="External"/><Relationship Id="rId17" Type="http://schemas.openxmlformats.org/officeDocument/2006/relationships/hyperlink" Target="https://www.cellnex.com/about-cellnex/management-team/" TargetMode="External"/><Relationship Id="rId2" Type="http://schemas.openxmlformats.org/officeDocument/2006/relationships/hyperlink" Target="https://www.cellnex.com/investor-relations/corporate-governance/tobias-martinez-gimeno/" TargetMode="External"/><Relationship Id="rId16" Type="http://schemas.openxmlformats.org/officeDocument/2006/relationships/hyperlink" Target="https://www.cellnex.com/about-cellnex/management-team/" TargetMode="External"/><Relationship Id="rId20" Type="http://schemas.openxmlformats.org/officeDocument/2006/relationships/hyperlink" Target="https://www.cellnex.com/app/uploads/2023/02/Report-Functions-ARMC-2022.pdf" TargetMode="External"/><Relationship Id="rId1" Type="http://schemas.openxmlformats.org/officeDocument/2006/relationships/hyperlink" Target="https://www.cellnex.com/investor-relations/corporate-governance/bertrand-boudewijn-kan/" TargetMode="External"/><Relationship Id="rId6" Type="http://schemas.openxmlformats.org/officeDocument/2006/relationships/hyperlink" Target="https://www.cellnex.com/investor-relations/corporate-governance/maria-luisa-guijarro-pinal/" TargetMode="External"/><Relationship Id="rId11" Type="http://schemas.openxmlformats.org/officeDocument/2006/relationships/hyperlink" Target="https://www.cellnex.com/investor-relations/corporate-governance/ana-garcia-fau/" TargetMode="External"/><Relationship Id="rId5" Type="http://schemas.openxmlformats.org/officeDocument/2006/relationships/hyperlink" Target="https://www.cellnex.com/investor-relations/corporate-governance/marieta-del-rivero-bermejo/" TargetMode="External"/><Relationship Id="rId15" Type="http://schemas.openxmlformats.org/officeDocument/2006/relationships/hyperlink" Target="https://www.cellnex.com/about-cellnex/management-team/" TargetMode="External"/><Relationship Id="rId23" Type="http://schemas.openxmlformats.org/officeDocument/2006/relationships/drawing" Target="../drawings/drawing15.xml"/><Relationship Id="rId10" Type="http://schemas.openxmlformats.org/officeDocument/2006/relationships/hyperlink" Target="https://www.cellnex.com/investor-relations/corporate-governance/kate-holgate/" TargetMode="External"/><Relationship Id="rId19" Type="http://schemas.openxmlformats.org/officeDocument/2006/relationships/hyperlink" Target="https://www.cellnex.com/investor-relations/corporate-governance/" TargetMode="External"/><Relationship Id="rId4" Type="http://schemas.openxmlformats.org/officeDocument/2006/relationships/hyperlink" Target="https://www.cellnex.com/investor-relations/corporate-governance/anne-bouverot/" TargetMode="External"/><Relationship Id="rId9" Type="http://schemas.openxmlformats.org/officeDocument/2006/relationships/hyperlink" Target="https://www.cellnex.com/investor-relations/corporate-governance/alexandra-reich/" TargetMode="External"/><Relationship Id="rId14" Type="http://schemas.openxmlformats.org/officeDocument/2006/relationships/hyperlink" Target="https://www.cellnex.com/about-cellnex/management-team/" TargetMode="External"/><Relationship Id="rId22"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8" Type="http://schemas.openxmlformats.org/officeDocument/2006/relationships/hyperlink" Target="https://www.cellnex.com/app/uploads/2020/09/POL_GR_001_Cellnex-Information-Security-Policy_V1.pdf" TargetMode="External"/><Relationship Id="rId13" Type="http://schemas.openxmlformats.org/officeDocument/2006/relationships/hyperlink" Target="https://www.cellnex.com/app/uploads/2023/02/POL_GR_013_Procurement-Policy.pdf" TargetMode="External"/><Relationship Id="rId18" Type="http://schemas.openxmlformats.org/officeDocument/2006/relationships/drawing" Target="../drawings/drawing21.xml"/><Relationship Id="rId3" Type="http://schemas.openxmlformats.org/officeDocument/2006/relationships/hyperlink" Target="https://www.cellnex.com/app/uploads/2021/04/POL_GR_018_Environment-and-Climate-Change-Policy-clean.pdf" TargetMode="External"/><Relationship Id="rId7" Type="http://schemas.openxmlformats.org/officeDocument/2006/relationships/hyperlink" Target="https://www.cellnex.com/app/uploads/2022/04/POL_GR_012_Cellnex_Human-Rights-Policy_v2_DEFv220324-1.pdf" TargetMode="External"/><Relationship Id="rId12" Type="http://schemas.openxmlformats.org/officeDocument/2006/relationships/hyperlink" Target="https://www.cellnex.com/app/uploads/2021/10/Cellnex-Treasury-Stock-Policy-ENG.pdf" TargetMode="External"/><Relationship Id="rId17" Type="http://schemas.openxmlformats.org/officeDocument/2006/relationships/hyperlink" Target="https://www.cellnex.com/investor-relations/corporate-governance/" TargetMode="External"/><Relationship Id="rId2" Type="http://schemas.openxmlformats.org/officeDocument/2006/relationships/hyperlink" Target="https://www.cellnex.com/app/uploads/2021/11/POL_GR_022_ESG_Policy.pdf" TargetMode="External"/><Relationship Id="rId16" Type="http://schemas.openxmlformats.org/officeDocument/2006/relationships/hyperlink" Target="https://www.cellnex.com/app/uploads/2022/05/28042022-Directors-remunerations-policy-1.pdf" TargetMode="External"/><Relationship Id="rId1" Type="http://schemas.openxmlformats.org/officeDocument/2006/relationships/hyperlink" Target="https://www.cellnex.com/app/uploads/2021/03/Politica-de-comunicacion-EN_DEF-1.pdf" TargetMode="External"/><Relationship Id="rId6" Type="http://schemas.openxmlformats.org/officeDocument/2006/relationships/hyperlink" Target="https://www.cellnex.com/app/uploads/2022/05/20220427_POL_GR_016_Global-Risk-Management-Policy_v2.pdf" TargetMode="External"/><Relationship Id="rId11" Type="http://schemas.openxmlformats.org/officeDocument/2006/relationships/hyperlink" Target="https://www.cellnex.com/app/uploads/2021/03/Policy-on-the-composition-of-the-Board-of-Directors-VF.pdf" TargetMode="External"/><Relationship Id="rId5" Type="http://schemas.openxmlformats.org/officeDocument/2006/relationships/hyperlink" Target="https://www.cellnex.com/app/uploads/2021/04/POL_GR_019_Global-Quality-Policy_VF.pdf" TargetMode="External"/><Relationship Id="rId15" Type="http://schemas.openxmlformats.org/officeDocument/2006/relationships/hyperlink" Target="https://www.cellnex.com/app/uploads/2021/10/Cellnex-Tax-Policy-ENG.pdf" TargetMode="External"/><Relationship Id="rId10" Type="http://schemas.openxmlformats.org/officeDocument/2006/relationships/hyperlink" Target="https://www.cellnex.com/app/uploads/2022/06/POL_GR_007_Personal-Data-Protection-Policy-2022-WEB.pdf" TargetMode="External"/><Relationship Id="rId4" Type="http://schemas.openxmlformats.org/officeDocument/2006/relationships/hyperlink" Target="https://www.cellnex.com/app/uploads/2021/03/Equity-Diversity-and-Inclusion-Policy_web.pdf" TargetMode="External"/><Relationship Id="rId9" Type="http://schemas.openxmlformats.org/officeDocument/2006/relationships/hyperlink" Target="https://www.cellnex.com/app/uploads/2021/04/POL_GR_017_Occupational-Health-and-Safety-Policy_VF.pdf" TargetMode="External"/><Relationship Id="rId14" Type="http://schemas.openxmlformats.org/officeDocument/2006/relationships/hyperlink" Target="https://www.cellnex.com/app/uploads/2022/12/Shareholder-Remuneration-Policy-2023-2024.pdf"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workbookViewId="0">
      <selection activeCell="A36" sqref="A36"/>
    </sheetView>
  </sheetViews>
  <sheetFormatPr defaultColWidth="13.44140625" defaultRowHeight="13.2"/>
  <cols>
    <col min="1" max="1" width="21.6640625" customWidth="1"/>
    <col min="2" max="2" width="10.109375" customWidth="1"/>
    <col min="3" max="3" width="21.6640625" customWidth="1"/>
    <col min="4" max="4" width="10.109375" customWidth="1"/>
    <col min="5" max="5" width="21.6640625" customWidth="1"/>
    <col min="6" max="6" width="10.109375" customWidth="1"/>
    <col min="7" max="7" width="21.6640625" customWidth="1"/>
    <col min="8" max="8" width="10.109375" customWidth="1"/>
    <col min="9" max="9" width="21.6640625" customWidth="1"/>
    <col min="10" max="10" width="10.109375" customWidth="1"/>
    <col min="11" max="11" width="21.6640625" customWidth="1"/>
    <col min="12" max="12" width="10.109375" customWidth="1"/>
    <col min="13" max="13" width="14" customWidth="1"/>
    <col min="14" max="14" width="39.44140625" customWidth="1"/>
  </cols>
  <sheetData>
    <row r="1" spans="1:14" ht="17.100000000000001" customHeight="1">
      <c r="A1" s="3"/>
      <c r="B1" s="1"/>
      <c r="C1" s="1"/>
      <c r="D1" s="1"/>
      <c r="E1" s="1"/>
      <c r="F1" s="1"/>
      <c r="G1" s="1"/>
      <c r="H1" s="1"/>
      <c r="I1" s="1"/>
      <c r="J1" s="1"/>
      <c r="K1" s="10"/>
      <c r="L1" s="10"/>
      <c r="M1" s="10"/>
      <c r="N1" s="10"/>
    </row>
    <row r="2" spans="1:14" ht="17.100000000000001" customHeight="1">
      <c r="A2" s="1"/>
      <c r="B2" s="1"/>
      <c r="C2" s="11"/>
      <c r="D2" s="11"/>
      <c r="E2" s="11"/>
      <c r="F2" s="11"/>
      <c r="G2" s="11"/>
      <c r="H2" s="1"/>
      <c r="I2" s="1"/>
      <c r="J2" s="1"/>
      <c r="K2" s="10"/>
      <c r="L2" s="10"/>
      <c r="M2" s="10"/>
      <c r="N2" s="10"/>
    </row>
    <row r="3" spans="1:14" ht="17.100000000000001" customHeight="1">
      <c r="A3" s="1" t="s">
        <v>0</v>
      </c>
      <c r="B3" s="12"/>
      <c r="C3" s="334" t="s">
        <v>1</v>
      </c>
      <c r="D3" s="335"/>
      <c r="E3" s="335"/>
      <c r="F3" s="335"/>
      <c r="G3" s="336"/>
      <c r="H3" s="13"/>
      <c r="I3" s="1"/>
      <c r="J3" s="1"/>
      <c r="K3" s="10"/>
      <c r="L3" s="10"/>
      <c r="M3" s="10"/>
      <c r="N3" s="10"/>
    </row>
    <row r="4" spans="1:14" ht="17.100000000000001" customHeight="1">
      <c r="A4" s="10"/>
      <c r="B4" s="10"/>
      <c r="C4" s="14"/>
      <c r="D4" s="14"/>
      <c r="E4" s="14"/>
      <c r="F4" s="14"/>
      <c r="G4" s="14"/>
      <c r="H4" s="1"/>
      <c r="I4" s="1"/>
      <c r="J4" s="1"/>
      <c r="K4" s="10"/>
      <c r="L4" s="10"/>
      <c r="M4" s="10"/>
      <c r="N4" s="10"/>
    </row>
    <row r="5" spans="1:14" ht="17.100000000000001" customHeight="1">
      <c r="A5" s="10"/>
      <c r="B5" s="10"/>
      <c r="C5" s="10"/>
      <c r="D5" s="10"/>
      <c r="E5" s="10"/>
      <c r="F5" s="1"/>
      <c r="G5" s="1"/>
      <c r="H5" s="1"/>
      <c r="I5" s="1"/>
      <c r="J5" s="1"/>
      <c r="K5" s="10"/>
      <c r="L5" s="10"/>
      <c r="M5" s="10"/>
      <c r="N5" s="10"/>
    </row>
    <row r="6" spans="1:14" ht="17.100000000000001" customHeight="1">
      <c r="A6" s="2" t="s">
        <v>2</v>
      </c>
      <c r="B6" s="15"/>
      <c r="C6" s="16"/>
      <c r="D6" s="15"/>
      <c r="E6" s="16"/>
      <c r="F6" s="15"/>
      <c r="G6" s="16"/>
      <c r="H6" s="15"/>
      <c r="I6" s="16"/>
      <c r="J6" s="15"/>
      <c r="K6" s="16"/>
      <c r="L6" s="10"/>
      <c r="M6" s="3" t="s">
        <v>3</v>
      </c>
      <c r="N6" s="1"/>
    </row>
    <row r="7" spans="1:14" ht="17.100000000000001" customHeight="1">
      <c r="A7" s="16"/>
      <c r="B7" s="15"/>
      <c r="C7" s="16"/>
      <c r="D7" s="15"/>
      <c r="E7" s="16"/>
      <c r="F7" s="15"/>
      <c r="G7" s="16"/>
      <c r="H7" s="15"/>
      <c r="I7" s="16"/>
      <c r="J7" s="15"/>
      <c r="K7" s="16"/>
      <c r="L7" s="1"/>
      <c r="M7" s="17"/>
      <c r="N7" s="1" t="s">
        <v>4</v>
      </c>
    </row>
    <row r="8" spans="1:14" ht="17.100000000000001" customHeight="1">
      <c r="A8" s="4" t="s">
        <v>5</v>
      </c>
      <c r="B8" s="18"/>
      <c r="C8" s="4" t="s">
        <v>6</v>
      </c>
      <c r="D8" s="18"/>
      <c r="E8" s="4" t="s">
        <v>7</v>
      </c>
      <c r="F8" s="18"/>
      <c r="G8" s="4" t="s">
        <v>8</v>
      </c>
      <c r="H8" s="18"/>
      <c r="I8" s="4" t="s">
        <v>9</v>
      </c>
      <c r="J8" s="18"/>
      <c r="K8" s="4" t="s">
        <v>10</v>
      </c>
      <c r="L8" s="1"/>
      <c r="M8" s="19"/>
      <c r="N8" s="5" t="s">
        <v>11</v>
      </c>
    </row>
    <row r="9" spans="1:14" ht="17.100000000000001" customHeight="1">
      <c r="A9" s="6">
        <v>2021</v>
      </c>
      <c r="B9" s="20"/>
      <c r="C9" s="7">
        <f>A9-1</f>
        <v>2020</v>
      </c>
      <c r="D9" s="20"/>
      <c r="E9" s="7">
        <f>C9-1</f>
        <v>2019</v>
      </c>
      <c r="F9" s="20"/>
      <c r="G9" s="7">
        <f>E9-1</f>
        <v>2018</v>
      </c>
      <c r="H9" s="20"/>
      <c r="I9" s="7">
        <f>G9-1</f>
        <v>2017</v>
      </c>
      <c r="J9" s="20"/>
      <c r="K9" s="7">
        <f>I9-1</f>
        <v>2016</v>
      </c>
      <c r="L9" s="13"/>
      <c r="M9" s="21"/>
      <c r="N9" s="5" t="s">
        <v>12</v>
      </c>
    </row>
    <row r="10" spans="1:14" ht="17.100000000000001" customHeight="1">
      <c r="A10" s="8">
        <f>DATE(A9,12,31)</f>
        <v>44561</v>
      </c>
      <c r="B10" s="20"/>
      <c r="C10" s="8">
        <f>DATE(C9,12,31)</f>
        <v>44196</v>
      </c>
      <c r="D10" s="20"/>
      <c r="E10" s="8">
        <f>DATE(E9,12,31)</f>
        <v>43830</v>
      </c>
      <c r="F10" s="20"/>
      <c r="G10" s="8">
        <f>DATE(G9,12,31)</f>
        <v>43465</v>
      </c>
      <c r="H10" s="20"/>
      <c r="I10" s="8">
        <f>DATE(I9,12,31)</f>
        <v>43100</v>
      </c>
      <c r="J10" s="20"/>
      <c r="K10" s="8">
        <f>DATE(K9,12,31)</f>
        <v>42735</v>
      </c>
      <c r="L10" s="22"/>
      <c r="M10" s="10"/>
      <c r="N10" s="10"/>
    </row>
    <row r="11" spans="1:14" ht="17.100000000000001" customHeight="1">
      <c r="A11" s="9" t="str">
        <f>CONCATENATE("31 December ",A9)</f>
        <v>31 December 2021</v>
      </c>
      <c r="B11" s="20"/>
      <c r="C11" s="9" t="str">
        <f>CONCATENATE("31 December ",C9)</f>
        <v>31 December 2020</v>
      </c>
      <c r="D11" s="20"/>
      <c r="E11" s="9" t="str">
        <f>CONCATENATE("31 December ",E9)</f>
        <v>31 December 2019</v>
      </c>
      <c r="F11" s="20"/>
      <c r="G11" s="9" t="str">
        <f>CONCATENATE("31 December ",G9)</f>
        <v>31 December 2018</v>
      </c>
      <c r="H11" s="20"/>
      <c r="I11" s="9" t="str">
        <f>CONCATENATE("31 December ",I9)</f>
        <v>31 December 2017</v>
      </c>
      <c r="J11" s="20"/>
      <c r="K11" s="9" t="str">
        <f>CONCATENATE("31 December ",K9)</f>
        <v>31 December 2016</v>
      </c>
      <c r="L11" s="22"/>
      <c r="M11" s="10"/>
      <c r="N11" s="10"/>
    </row>
    <row r="12" spans="1:14" ht="17.100000000000001" customHeight="1">
      <c r="A12" s="8" t="str">
        <f>CONCATENATE("1 January  ",A9)</f>
        <v>1 January  2021</v>
      </c>
      <c r="B12" s="20"/>
      <c r="C12" s="8" t="str">
        <f>CONCATENATE("1 January ",C9)</f>
        <v>1 January 2020</v>
      </c>
      <c r="D12" s="20"/>
      <c r="E12" s="8" t="str">
        <f>CONCATENATE("1 January ",E9)</f>
        <v>1 January 2019</v>
      </c>
      <c r="F12" s="20"/>
      <c r="G12" s="8" t="str">
        <f>CONCATENATE("1 January ",G9)</f>
        <v>1 January 2018</v>
      </c>
      <c r="H12" s="20"/>
      <c r="I12" s="8" t="str">
        <f>CONCATENATE("1 January ",I9)</f>
        <v>1 January 2017</v>
      </c>
      <c r="J12" s="20"/>
      <c r="K12" s="8" t="str">
        <f>CONCATENATE("1 January ",K9)</f>
        <v>1 January 2016</v>
      </c>
      <c r="L12" s="22"/>
      <c r="M12" s="10"/>
      <c r="N12" s="10"/>
    </row>
    <row r="13" spans="1:14" ht="17.100000000000001" customHeight="1">
      <c r="A13" s="8">
        <f>DATE(A9,1,1)</f>
        <v>44197</v>
      </c>
      <c r="B13" s="20"/>
      <c r="C13" s="8">
        <f>DATE(C9,1,1)</f>
        <v>43831</v>
      </c>
      <c r="D13" s="20"/>
      <c r="E13" s="8">
        <f>DATE(E9,1,1)</f>
        <v>43466</v>
      </c>
      <c r="F13" s="20"/>
      <c r="G13" s="8">
        <f>DATE(G9,1,1)</f>
        <v>43101</v>
      </c>
      <c r="H13" s="20"/>
      <c r="I13" s="8">
        <f>DATE(I9,1,1)</f>
        <v>42736</v>
      </c>
      <c r="J13" s="20"/>
      <c r="K13" s="8">
        <f>DATE(K9,1,1)</f>
        <v>42370</v>
      </c>
      <c r="L13" s="22"/>
      <c r="M13" s="10"/>
      <c r="N13" s="10"/>
    </row>
    <row r="14" spans="1:14" ht="17.100000000000001" customHeight="1">
      <c r="A14" s="23"/>
      <c r="B14" s="15"/>
      <c r="C14" s="23"/>
      <c r="D14" s="15"/>
      <c r="E14" s="23"/>
      <c r="F14" s="15"/>
      <c r="G14" s="23"/>
      <c r="H14" s="15"/>
      <c r="I14" s="23"/>
      <c r="J14" s="15"/>
      <c r="K14" s="23"/>
      <c r="L14" s="10"/>
      <c r="M14" s="10"/>
      <c r="N14" s="10"/>
    </row>
    <row r="15" spans="1:14" ht="17.100000000000001" customHeight="1">
      <c r="A15" s="24"/>
      <c r="B15" s="16"/>
      <c r="C15" s="16"/>
      <c r="D15" s="15"/>
      <c r="E15" s="16"/>
      <c r="F15" s="15"/>
      <c r="G15" s="16"/>
      <c r="H15" s="15"/>
      <c r="I15" s="16"/>
      <c r="J15" s="15"/>
      <c r="K15" s="16"/>
      <c r="L15" s="10"/>
      <c r="M15" s="10"/>
      <c r="N15" s="10"/>
    </row>
    <row r="16" spans="1:14" ht="17.100000000000001" customHeight="1">
      <c r="A16" s="16"/>
      <c r="B16" s="15"/>
      <c r="C16" s="16"/>
      <c r="D16" s="15"/>
      <c r="E16" s="16"/>
      <c r="F16" s="15"/>
      <c r="G16" s="16"/>
      <c r="H16" s="15"/>
      <c r="I16" s="16"/>
      <c r="J16" s="15"/>
      <c r="K16" s="16"/>
      <c r="L16" s="15"/>
      <c r="M16" s="15"/>
      <c r="N16" s="15"/>
    </row>
    <row r="17" spans="1:14" ht="17.100000000000001" customHeight="1">
      <c r="A17" s="16"/>
      <c r="B17" s="15"/>
      <c r="C17" s="16"/>
      <c r="D17" s="15"/>
      <c r="E17" s="16"/>
      <c r="F17" s="15"/>
      <c r="G17" s="16"/>
      <c r="H17" s="15"/>
      <c r="I17" s="15"/>
      <c r="J17" s="15"/>
      <c r="K17" s="15"/>
      <c r="L17" s="15"/>
      <c r="M17" s="15"/>
      <c r="N17" s="15"/>
    </row>
    <row r="18" spans="1:14" ht="17.100000000000001" customHeight="1">
      <c r="A18" s="2" t="s">
        <v>13</v>
      </c>
      <c r="B18" s="15"/>
      <c r="C18" s="15"/>
      <c r="D18" s="15"/>
      <c r="E18" s="15"/>
      <c r="F18" s="15"/>
      <c r="G18" s="16"/>
      <c r="H18" s="15"/>
      <c r="I18" s="15"/>
      <c r="J18" s="15"/>
      <c r="K18" s="15"/>
      <c r="L18" s="15"/>
      <c r="M18" s="15"/>
      <c r="N18" s="15"/>
    </row>
    <row r="19" spans="1:14" ht="17.100000000000001" customHeight="1">
      <c r="A19" s="15"/>
      <c r="B19" s="15"/>
      <c r="C19" s="15"/>
      <c r="D19" s="15"/>
      <c r="E19" s="15"/>
      <c r="F19" s="15"/>
      <c r="G19" s="15"/>
      <c r="H19" s="15"/>
      <c r="I19" s="15"/>
      <c r="J19" s="15"/>
      <c r="K19" s="15"/>
      <c r="L19" s="15"/>
      <c r="M19" s="15"/>
      <c r="N19" s="15"/>
    </row>
    <row r="20" spans="1:14" ht="17.100000000000001" customHeight="1">
      <c r="A20" s="4" t="s">
        <v>14</v>
      </c>
      <c r="B20" s="18"/>
      <c r="C20" s="4" t="s">
        <v>15</v>
      </c>
      <c r="D20" s="18"/>
      <c r="E20" s="4" t="s">
        <v>16</v>
      </c>
      <c r="F20" s="18"/>
      <c r="G20" s="4" t="s">
        <v>17</v>
      </c>
      <c r="H20" s="18"/>
      <c r="I20" s="4" t="s">
        <v>18</v>
      </c>
      <c r="J20" s="18"/>
      <c r="K20" s="4" t="s">
        <v>19</v>
      </c>
      <c r="L20" s="15"/>
      <c r="M20" s="15"/>
      <c r="N20" s="15"/>
    </row>
    <row r="21" spans="1:14" ht="17.100000000000001" customHeight="1">
      <c r="A21" s="8">
        <f>DATE(A9,12,31)</f>
        <v>44561</v>
      </c>
      <c r="B21" s="20"/>
      <c r="C21" s="8">
        <f>DATE(C9,12,31)</f>
        <v>44196</v>
      </c>
      <c r="D21" s="20"/>
      <c r="E21" s="8">
        <f>DATE(E9,12,31)</f>
        <v>43830</v>
      </c>
      <c r="F21" s="20"/>
      <c r="G21" s="8">
        <f>DATE(G9,12,31)</f>
        <v>43465</v>
      </c>
      <c r="H21" s="20"/>
      <c r="I21" s="8">
        <f>DATE(I9,6,30)</f>
        <v>42916</v>
      </c>
      <c r="J21" s="20"/>
      <c r="K21" s="8">
        <f>DATE(K9,12,31)</f>
        <v>42735</v>
      </c>
      <c r="L21" s="25"/>
      <c r="M21" s="15"/>
      <c r="N21" s="15"/>
    </row>
    <row r="22" spans="1:14" ht="17.100000000000001" customHeight="1">
      <c r="A22" s="9" t="str">
        <f>CONCATENATE("31 de diciembre ",A9)</f>
        <v>31 de diciembre 2021</v>
      </c>
      <c r="B22" s="20"/>
      <c r="C22" s="9" t="str">
        <f>CONCATENATE("31 de diciembre ",C9)</f>
        <v>31 de diciembre 2020</v>
      </c>
      <c r="D22" s="20"/>
      <c r="E22" s="9" t="str">
        <f>CONCATENATE("31 de diciembre ",E9)</f>
        <v>31 de diciembre 2019</v>
      </c>
      <c r="F22" s="20"/>
      <c r="G22" s="9" t="str">
        <f>CONCATENATE("31 de diciembre ",G9)</f>
        <v>31 de diciembre 2018</v>
      </c>
      <c r="H22" s="20"/>
      <c r="I22" s="9" t="str">
        <f>CONCATENATE("31 de diciembre ",I9)</f>
        <v>31 de diciembre 2017</v>
      </c>
      <c r="J22" s="20"/>
      <c r="K22" s="9" t="str">
        <f>CONCATENATE("31 de diciembre ",K9)</f>
        <v>31 de diciembre 2016</v>
      </c>
      <c r="L22" s="25"/>
      <c r="M22" s="15"/>
      <c r="N22" s="15"/>
    </row>
    <row r="23" spans="1:14" ht="17.100000000000001" customHeight="1">
      <c r="A23" s="8" t="str">
        <f>CONCATENATE("1 de enero ",A9)</f>
        <v>1 de enero 2021</v>
      </c>
      <c r="B23" s="20"/>
      <c r="C23" s="8" t="str">
        <f>CONCATENATE("1 de enero ",C9)</f>
        <v>1 de enero 2020</v>
      </c>
      <c r="D23" s="20"/>
      <c r="E23" s="8" t="str">
        <f>CONCATENATE("1 de enero ",E9)</f>
        <v>1 de enero 2019</v>
      </c>
      <c r="F23" s="20"/>
      <c r="G23" s="8" t="str">
        <f>CONCATENATE("1 de enero ",G9)</f>
        <v>1 de enero 2018</v>
      </c>
      <c r="H23" s="20"/>
      <c r="I23" s="8" t="str">
        <f>CONCATENATE("1 de enero ",I9)</f>
        <v>1 de enero 2017</v>
      </c>
      <c r="J23" s="20"/>
      <c r="K23" s="8" t="str">
        <f>CONCATENATE("1 de enero ",K9)</f>
        <v>1 de enero 2016</v>
      </c>
      <c r="L23" s="26"/>
      <c r="M23" s="15"/>
      <c r="N23" s="15"/>
    </row>
    <row r="24" spans="1:14" ht="17.100000000000001" customHeight="1">
      <c r="A24" s="8">
        <f>DATE(A9,1,1)</f>
        <v>44197</v>
      </c>
      <c r="B24" s="20"/>
      <c r="C24" s="8">
        <f>DATE(C9,1,1)</f>
        <v>43831</v>
      </c>
      <c r="D24" s="20"/>
      <c r="E24" s="8">
        <f>DATE(E9,1,1)</f>
        <v>43466</v>
      </c>
      <c r="F24" s="20"/>
      <c r="G24" s="8">
        <f>DATE(G9,1,1)</f>
        <v>43101</v>
      </c>
      <c r="H24" s="20"/>
      <c r="I24" s="8">
        <f>DATE(I9,1,1)</f>
        <v>42736</v>
      </c>
      <c r="J24" s="20"/>
      <c r="K24" s="8">
        <f>DATE(K9,1,1)</f>
        <v>42370</v>
      </c>
      <c r="L24" s="26"/>
      <c r="M24" s="15"/>
      <c r="N24" s="15"/>
    </row>
    <row r="25" spans="1:14" ht="17.100000000000001" customHeight="1">
      <c r="A25" s="14"/>
      <c r="B25" s="1"/>
      <c r="C25" s="14"/>
      <c r="D25" s="1"/>
      <c r="E25" s="27"/>
      <c r="F25" s="1"/>
      <c r="G25" s="14"/>
      <c r="H25" s="1"/>
      <c r="I25" s="14"/>
      <c r="J25" s="1"/>
      <c r="K25" s="28"/>
      <c r="L25" s="15"/>
      <c r="M25" s="15"/>
      <c r="N25" s="15"/>
    </row>
    <row r="26" spans="1:14" ht="17.100000000000001" customHeight="1">
      <c r="A26" s="16"/>
      <c r="B26" s="15"/>
      <c r="C26" s="15"/>
      <c r="D26" s="15"/>
      <c r="E26" s="15"/>
      <c r="F26" s="15"/>
      <c r="G26" s="15"/>
      <c r="H26" s="15"/>
      <c r="I26" s="15"/>
      <c r="J26" s="15"/>
      <c r="K26" s="29"/>
      <c r="L26" s="15"/>
      <c r="M26" s="15"/>
      <c r="N26" s="15"/>
    </row>
    <row r="27" spans="1:14" ht="17.100000000000001" customHeight="1">
      <c r="A27" s="16"/>
      <c r="B27" s="15"/>
      <c r="C27" s="15"/>
      <c r="D27" s="15"/>
      <c r="E27" s="15"/>
      <c r="F27" s="15"/>
      <c r="G27" s="15"/>
      <c r="H27" s="15"/>
      <c r="I27" s="15"/>
      <c r="J27" s="15"/>
      <c r="K27" s="15"/>
      <c r="L27" s="15"/>
      <c r="M27" s="15"/>
      <c r="N27" s="15"/>
    </row>
    <row r="28" spans="1:14" ht="17.100000000000001" customHeight="1">
      <c r="A28" s="30"/>
      <c r="B28" s="15"/>
      <c r="C28" s="15"/>
      <c r="D28" s="15"/>
      <c r="E28" s="15"/>
      <c r="F28" s="15"/>
      <c r="G28" s="15"/>
      <c r="H28" s="15"/>
      <c r="I28" s="15"/>
      <c r="J28" s="15"/>
      <c r="K28" s="15"/>
      <c r="L28" s="15"/>
      <c r="M28" s="15"/>
      <c r="N28" s="15"/>
    </row>
    <row r="29" spans="1:14" ht="15" customHeight="1"/>
    <row r="30" spans="1:14" ht="15" customHeight="1"/>
    <row r="31" spans="1:14" ht="15" customHeight="1"/>
    <row r="32" spans="1: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C3:G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C15F-EC5F-493B-8A67-A2C8CA5EB197}">
  <dimension ref="A1:A2"/>
  <sheetViews>
    <sheetView tabSelected="1" zoomScaleNormal="100" workbookViewId="0">
      <pane ySplit="1" topLeftCell="A2" activePane="bottomLeft" state="frozen"/>
      <selection pane="bottomLeft" activeCell="V10" sqref="V10"/>
    </sheetView>
  </sheetViews>
  <sheetFormatPr defaultColWidth="8.6640625" defaultRowHeight="13.2"/>
  <cols>
    <col min="1" max="1" width="20.6640625" style="31" customWidth="1"/>
    <col min="2" max="16384" width="8.6640625" style="31"/>
  </cols>
  <sheetData>
    <row r="1" ht="75" customHeight="1"/>
    <row r="2" ht="20.100000000000001" customHeight="1"/>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390E-2B47-D143-98E3-FEA593FB2080}">
  <dimension ref="B1:F25"/>
  <sheetViews>
    <sheetView zoomScaleNormal="100" workbookViewId="0">
      <pane ySplit="1" topLeftCell="A2" activePane="bottomLeft" state="frozen"/>
      <selection pane="bottomLeft" activeCell="J15" sqref="J15"/>
    </sheetView>
  </sheetViews>
  <sheetFormatPr defaultColWidth="8.6640625" defaultRowHeight="13.2"/>
  <cols>
    <col min="1" max="1" width="20.6640625" style="33" customWidth="1"/>
    <col min="2" max="2" width="132.33203125" style="33" customWidth="1"/>
    <col min="3" max="3" width="7.109375" style="34" customWidth="1"/>
    <col min="4" max="16384" width="8.6640625" style="33"/>
  </cols>
  <sheetData>
    <row r="1" spans="2:6" s="31" customFormat="1" ht="75" customHeight="1"/>
    <row r="2" spans="2:6" s="31" customFormat="1" ht="9.9" customHeight="1"/>
    <row r="3" spans="2:6" s="438" customFormat="1" ht="18" customHeight="1">
      <c r="B3" s="448" t="s">
        <v>121</v>
      </c>
      <c r="C3" s="449" t="s">
        <v>126</v>
      </c>
      <c r="D3" s="450"/>
      <c r="E3" s="450"/>
      <c r="F3" s="450"/>
    </row>
    <row r="4" spans="2:6" ht="9.9" customHeight="1">
      <c r="B4" s="78"/>
      <c r="C4" s="75"/>
    </row>
    <row r="5" spans="2:6" ht="78" customHeight="1">
      <c r="B5" s="337" t="s">
        <v>122</v>
      </c>
      <c r="C5" s="337"/>
    </row>
    <row r="6" spans="2:6" s="438" customFormat="1" ht="18" customHeight="1">
      <c r="B6" s="436" t="s">
        <v>23</v>
      </c>
      <c r="C6" s="437" t="s">
        <v>126</v>
      </c>
    </row>
    <row r="7" spans="2:6" s="438" customFormat="1" ht="18" customHeight="1">
      <c r="B7" s="439" t="s">
        <v>52</v>
      </c>
      <c r="C7" s="440" t="s">
        <v>126</v>
      </c>
    </row>
    <row r="8" spans="2:6" s="438" customFormat="1" ht="18" customHeight="1">
      <c r="B8" s="439" t="s">
        <v>24</v>
      </c>
      <c r="C8" s="440" t="s">
        <v>126</v>
      </c>
    </row>
    <row r="9" spans="2:6" s="438" customFormat="1" ht="18" customHeight="1">
      <c r="B9" s="439" t="s">
        <v>164</v>
      </c>
      <c r="C9" s="440" t="s">
        <v>126</v>
      </c>
    </row>
    <row r="10" spans="2:6" ht="9.9" customHeight="1">
      <c r="B10" s="78"/>
      <c r="C10" s="75"/>
    </row>
    <row r="11" spans="2:6" ht="78" customHeight="1">
      <c r="B11" s="338" t="s">
        <v>123</v>
      </c>
      <c r="C11" s="338"/>
    </row>
    <row r="12" spans="2:6" s="438" customFormat="1" ht="18" customHeight="1">
      <c r="B12" s="441" t="s">
        <v>218</v>
      </c>
      <c r="C12" s="437" t="s">
        <v>126</v>
      </c>
    </row>
    <row r="13" spans="2:6" s="438" customFormat="1" ht="18" customHeight="1">
      <c r="B13" s="442" t="s">
        <v>53</v>
      </c>
      <c r="C13" s="440" t="s">
        <v>126</v>
      </c>
    </row>
    <row r="14" spans="2:6" s="438" customFormat="1" ht="18" customHeight="1">
      <c r="B14" s="442" t="s">
        <v>38</v>
      </c>
      <c r="C14" s="440" t="s">
        <v>126</v>
      </c>
    </row>
    <row r="15" spans="2:6" s="438" customFormat="1" ht="18" customHeight="1">
      <c r="B15" s="443" t="s">
        <v>54</v>
      </c>
      <c r="C15" s="444" t="s">
        <v>126</v>
      </c>
    </row>
    <row r="16" spans="2:6" ht="9.9" customHeight="1">
      <c r="B16" s="78"/>
      <c r="C16" s="75"/>
    </row>
    <row r="17" spans="2:3" ht="78" customHeight="1">
      <c r="B17" s="339" t="s">
        <v>124</v>
      </c>
      <c r="C17" s="339"/>
    </row>
    <row r="18" spans="2:3" s="438" customFormat="1" ht="18" customHeight="1">
      <c r="B18" s="445" t="s">
        <v>398</v>
      </c>
      <c r="C18" s="437" t="s">
        <v>126</v>
      </c>
    </row>
    <row r="19" spans="2:3" s="438" customFormat="1" ht="18" customHeight="1">
      <c r="B19" s="445" t="s">
        <v>399</v>
      </c>
      <c r="C19" s="437" t="s">
        <v>126</v>
      </c>
    </row>
    <row r="20" spans="2:3" s="438" customFormat="1" ht="18" customHeight="1">
      <c r="B20" s="446" t="s">
        <v>46</v>
      </c>
      <c r="C20" s="440" t="s">
        <v>126</v>
      </c>
    </row>
    <row r="21" spans="2:3" ht="9.9" customHeight="1">
      <c r="B21" s="78"/>
      <c r="C21" s="75"/>
    </row>
    <row r="22" spans="2:3" ht="78" customHeight="1">
      <c r="B22" s="338" t="s">
        <v>125</v>
      </c>
      <c r="C22" s="338"/>
    </row>
    <row r="23" spans="2:3" s="438" customFormat="1" ht="18" customHeight="1">
      <c r="B23" s="447" t="s">
        <v>490</v>
      </c>
      <c r="C23" s="437" t="s">
        <v>126</v>
      </c>
    </row>
    <row r="24" spans="2:3" s="438" customFormat="1" ht="18" customHeight="1">
      <c r="B24" s="447" t="s">
        <v>488</v>
      </c>
      <c r="C24" s="437" t="s">
        <v>126</v>
      </c>
    </row>
    <row r="25" spans="2:3" s="438" customFormat="1" ht="18" customHeight="1">
      <c r="B25" s="447" t="s">
        <v>397</v>
      </c>
      <c r="C25" s="437" t="s">
        <v>126</v>
      </c>
    </row>
  </sheetData>
  <mergeCells count="4">
    <mergeCell ref="B5:C5"/>
    <mergeCell ref="B11:C11"/>
    <mergeCell ref="B17:C17"/>
    <mergeCell ref="B22:C22"/>
  </mergeCells>
  <hyperlinks>
    <hyperlink ref="B3:C3" location="'Main ESG targets'!A1" display="Main ESG Targets" xr:uid="{24517AB4-CA4B-4F47-B6C2-AC3CF744CD75}"/>
    <hyperlink ref="B5:C5" location="'ENVIRONMENT -&gt;'!A1" display="ENVIRONMENT" xr:uid="{51405077-CC21-DD41-8BFD-08964A5A2D10}"/>
    <hyperlink ref="B6:C6" location="Resources!A1" display="Resources" xr:uid="{DD4D0F5D-E4A7-7040-A841-0BBA8C513286}"/>
    <hyperlink ref="B7:C7" location="'Climate change'!A1" display="Climate Change" xr:uid="{6C96D26D-D4C3-4542-B7D2-E36C244AD9DF}"/>
    <hyperlink ref="B8:C8" location="Biodiversity!A1" display="Biodiversity" xr:uid="{53A270B7-EC3F-1943-AB52-B8E7CE37C3FF}"/>
    <hyperlink ref="B9:C9" location="Taxonomy!A1" display="Taxonomy" xr:uid="{AFAC3489-1273-5248-98BA-0E767C11E6CD}"/>
    <hyperlink ref="B12:C12" location="Headcount!A1" display="Headcount" xr:uid="{4E06B78E-5804-AC4A-845E-899A0E48F652}"/>
    <hyperlink ref="B13:C13" location="'Our people'!A1" display="Our People" xr:uid="{88A6A9D6-E8EF-E548-9BCE-26320F0657B8}"/>
    <hyperlink ref="B14:C14" location="'Value Chain'!A1" display="Value Chain" xr:uid="{F0594284-425F-AB43-A5D3-90B5DD230082}"/>
    <hyperlink ref="B15:C15" location="'Socio-economic contribution'!A1" display="Socio-economic Contribution" xr:uid="{C6EAA06E-2504-0642-A499-FDF18E153F99}"/>
    <hyperlink ref="B11:C11" location="'SOCIAL -&gt;'!A1" display="SOCIAL" xr:uid="{FC929A36-1572-8B4A-AFDE-B7BE0ED66680}"/>
    <hyperlink ref="B17:C17" location="'GOVERNANCE -&gt;'!A1" display="GOVERNANCE" xr:uid="{4E9E1CFC-7D50-8D45-B1D2-2E5CCD04C68E}"/>
    <hyperlink ref="B18:C18" location="'BoD and Executive Committee'!A1" display="BoD and Executive Committee" xr:uid="{7064AA76-C4CC-3849-B56D-84A28A95088E}"/>
    <hyperlink ref="B19:C19" location="'Executives remuneration'!A1" display="Executive Remunerations" xr:uid="{24D9D331-225E-0B4E-BCFF-C06DDC5C998A}"/>
    <hyperlink ref="B20:C20" location="'Business Ethics'!A1" display="Business Ethics" xr:uid="{D4B72F05-539F-6246-AF7A-A8DF895148B0}"/>
    <hyperlink ref="B22:C22" location="'ANNEXES -&gt;'!A1" display="ANNEXES" xr:uid="{24D9D7D5-8251-C74A-990B-3EE0C01490DF}"/>
    <hyperlink ref="B23:C23" location="'Sustainability Ratings'!A1" display="Sustainability ratings" xr:uid="{270A8FC4-5ED0-E54C-AB45-D060261ABB3C}"/>
    <hyperlink ref="B24:C24" location="'Corporate Policies'!A1" display="Corporate policies" xr:uid="{32D32D26-6981-B248-AC3E-68E235D4996E}"/>
    <hyperlink ref="B9" location="'EU Taxonomy'!A1" display="EU Taxonomy" xr:uid="{7FD739D3-416F-4910-BD4A-C57CF5B41C29}"/>
    <hyperlink ref="C9" location="'EU Taxonomy'!A1" display="→" xr:uid="{6179C21D-3C8B-4FF5-9ABF-317245894714}"/>
    <hyperlink ref="B25:C25" location="'Corporate Policies'!A1" display="Corporate policies" xr:uid="{C9D5B151-7A76-40F3-8FD1-8F877989DC8E}"/>
    <hyperlink ref="B25" location="Disclaimer!A1" display="Disclaimer" xr:uid="{478C8E50-0C54-41F4-9C60-EA78063C6B1D}"/>
    <hyperlink ref="C25" location="Disclaimer!A1" display="→" xr:uid="{6D13A1CC-7644-4259-B99A-E008D7600C74}"/>
    <hyperlink ref="B19" location="'Executive remuneration'!A1" display="Executive Remuneration" xr:uid="{692CEE63-C3F8-4FF2-A90F-1DB0BF2ED93E}"/>
    <hyperlink ref="C19" location="'Executive remuneration'!A1" display="→" xr:uid="{EA78AAA5-88CC-4D82-9B84-DFA68344573B}"/>
    <hyperlink ref="B12" location="Workforce!A1" display="Workforce" xr:uid="{44C314AB-D572-4444-9DF3-6FDF62A630E0}"/>
    <hyperlink ref="C12" location="Workforce!A1" display="→" xr:uid="{5257345A-6C48-4123-AF75-AB67C0DF5512}"/>
    <hyperlink ref="B24" location="'Policies &amp; Certifications'!A1" display="Policies &amp; Certifications" xr:uid="{6D002C24-3B0C-42F2-BECF-EEA85500A568}"/>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E7CF-2CA6-4122-8437-38CB4B3E8A7E}">
  <dimension ref="B1:E63"/>
  <sheetViews>
    <sheetView zoomScaleNormal="100" workbookViewId="0">
      <pane ySplit="5" topLeftCell="A6" activePane="bottomLeft" state="frozen"/>
      <selection pane="bottomLeft" activeCell="B6" sqref="B6"/>
    </sheetView>
  </sheetViews>
  <sheetFormatPr defaultColWidth="8.6640625" defaultRowHeight="13.2"/>
  <cols>
    <col min="1" max="1" width="20.6640625" style="33" customWidth="1"/>
    <col min="2" max="2" width="93.33203125" style="33" customWidth="1"/>
    <col min="3" max="4" width="15.109375" style="34" customWidth="1"/>
    <col min="5" max="5" width="15" style="34" customWidth="1"/>
    <col min="6" max="16384" width="8.6640625" style="33"/>
  </cols>
  <sheetData>
    <row r="1" spans="2:5" s="31" customFormat="1" ht="75" customHeight="1"/>
    <row r="2" spans="2:5" s="31" customFormat="1" ht="8.1" customHeight="1"/>
    <row r="3" spans="2:5" s="31" customFormat="1" ht="70.2" customHeight="1">
      <c r="B3" s="340" t="s">
        <v>491</v>
      </c>
      <c r="C3" s="340"/>
      <c r="D3" s="340"/>
      <c r="E3" s="340"/>
    </row>
    <row r="4" spans="2:5" s="31" customFormat="1" ht="16.2" customHeight="1"/>
    <row r="5" spans="2:5" ht="18" customHeight="1">
      <c r="B5" s="225"/>
      <c r="C5" s="277" t="s">
        <v>347</v>
      </c>
      <c r="D5" s="277" t="s">
        <v>331</v>
      </c>
      <c r="E5" s="277">
        <v>2022</v>
      </c>
    </row>
    <row r="6" spans="2:5" ht="18" customHeight="1">
      <c r="B6" s="83" t="s">
        <v>549</v>
      </c>
      <c r="C6" s="83"/>
      <c r="D6" s="83"/>
      <c r="E6" s="83"/>
    </row>
    <row r="7" spans="2:5" ht="18" customHeight="1">
      <c r="B7" s="273" t="s">
        <v>348</v>
      </c>
      <c r="C7" s="273"/>
      <c r="D7" s="273"/>
      <c r="E7" s="273"/>
    </row>
    <row r="8" spans="2:5" ht="18" customHeight="1">
      <c r="B8" s="272" t="s">
        <v>550</v>
      </c>
      <c r="C8" s="107" t="s">
        <v>349</v>
      </c>
      <c r="D8" s="107" t="s">
        <v>350</v>
      </c>
      <c r="E8" s="226">
        <v>0.77</v>
      </c>
    </row>
    <row r="9" spans="2:5" ht="31.2">
      <c r="B9" s="272" t="s">
        <v>400</v>
      </c>
      <c r="C9" s="245">
        <v>2030</v>
      </c>
      <c r="D9" s="226">
        <v>-0.7</v>
      </c>
      <c r="E9" s="226">
        <v>-0.79</v>
      </c>
    </row>
    <row r="10" spans="2:5" ht="31.2">
      <c r="B10" s="272" t="s">
        <v>401</v>
      </c>
      <c r="C10" s="245">
        <v>2025</v>
      </c>
      <c r="D10" s="226">
        <v>-0.21</v>
      </c>
      <c r="E10" s="226">
        <v>-0.09</v>
      </c>
    </row>
    <row r="11" spans="2:5" ht="18" customHeight="1">
      <c r="B11" s="272" t="s">
        <v>351</v>
      </c>
      <c r="C11" s="245">
        <v>2035</v>
      </c>
      <c r="D11" s="226">
        <v>-1</v>
      </c>
      <c r="E11" s="226">
        <v>-0.48</v>
      </c>
    </row>
    <row r="12" spans="2:5" ht="18" customHeight="1">
      <c r="B12" s="142" t="s">
        <v>352</v>
      </c>
      <c r="C12" s="142"/>
      <c r="D12" s="142"/>
      <c r="E12" s="142"/>
    </row>
    <row r="13" spans="2:5" ht="18" customHeight="1">
      <c r="B13" s="156" t="s">
        <v>353</v>
      </c>
      <c r="C13" s="156"/>
      <c r="D13" s="156"/>
      <c r="E13" s="156"/>
    </row>
    <row r="14" spans="2:5" ht="18" customHeight="1">
      <c r="B14" s="89" t="s">
        <v>551</v>
      </c>
      <c r="C14" s="107" t="s">
        <v>354</v>
      </c>
      <c r="D14" s="107" t="s">
        <v>355</v>
      </c>
      <c r="E14" s="226">
        <v>0.27</v>
      </c>
    </row>
    <row r="15" spans="2:5" ht="18" customHeight="1">
      <c r="B15" s="89" t="s">
        <v>552</v>
      </c>
      <c r="C15" s="107" t="s">
        <v>354</v>
      </c>
      <c r="D15" s="107" t="s">
        <v>356</v>
      </c>
      <c r="E15" s="226">
        <v>0.42</v>
      </c>
    </row>
    <row r="16" spans="2:5" ht="18" customHeight="1">
      <c r="B16" s="89" t="s">
        <v>553</v>
      </c>
      <c r="C16" s="107" t="s">
        <v>354</v>
      </c>
      <c r="D16" s="107" t="s">
        <v>357</v>
      </c>
      <c r="E16" s="226">
        <v>0.26</v>
      </c>
    </row>
    <row r="17" spans="2:5" ht="18" customHeight="1">
      <c r="B17" s="89" t="s">
        <v>358</v>
      </c>
      <c r="C17" s="107" t="s">
        <v>354</v>
      </c>
      <c r="D17" s="107" t="s">
        <v>359</v>
      </c>
      <c r="E17" s="226">
        <v>1</v>
      </c>
    </row>
    <row r="18" spans="2:5" ht="18" customHeight="1">
      <c r="B18" s="89" t="s">
        <v>360</v>
      </c>
      <c r="C18" s="107" t="s">
        <v>354</v>
      </c>
      <c r="D18" s="107" t="s">
        <v>361</v>
      </c>
      <c r="E18" s="226">
        <v>0.25</v>
      </c>
    </row>
    <row r="19" spans="2:5" ht="18" customHeight="1">
      <c r="B19" s="89" t="s">
        <v>554</v>
      </c>
      <c r="C19" s="107" t="s">
        <v>354</v>
      </c>
      <c r="D19" s="107" t="s">
        <v>362</v>
      </c>
      <c r="E19" s="226">
        <v>0.35</v>
      </c>
    </row>
    <row r="20" spans="2:5" ht="18" customHeight="1">
      <c r="B20" s="89" t="s">
        <v>363</v>
      </c>
      <c r="C20" s="107" t="s">
        <v>354</v>
      </c>
      <c r="D20" s="107" t="s">
        <v>364</v>
      </c>
      <c r="E20" s="226">
        <v>0.66</v>
      </c>
    </row>
    <row r="21" spans="2:5" ht="18" customHeight="1">
      <c r="B21" s="89" t="s">
        <v>365</v>
      </c>
      <c r="C21" s="107" t="s">
        <v>354</v>
      </c>
      <c r="D21" s="107" t="s">
        <v>366</v>
      </c>
      <c r="E21" s="226">
        <v>0.73</v>
      </c>
    </row>
    <row r="22" spans="2:5" ht="18" customHeight="1" thickBot="1">
      <c r="B22" s="89" t="s">
        <v>367</v>
      </c>
      <c r="C22" s="107" t="s">
        <v>354</v>
      </c>
      <c r="D22" s="107" t="s">
        <v>364</v>
      </c>
      <c r="E22" s="226">
        <v>0.8</v>
      </c>
    </row>
    <row r="23" spans="2:5" ht="18" customHeight="1">
      <c r="B23" s="147" t="s">
        <v>368</v>
      </c>
      <c r="C23" s="147"/>
      <c r="D23" s="147"/>
      <c r="E23" s="147"/>
    </row>
    <row r="24" spans="2:5" ht="18" customHeight="1">
      <c r="B24" s="89" t="s">
        <v>41</v>
      </c>
      <c r="C24" s="228">
        <v>2023</v>
      </c>
      <c r="D24" s="226">
        <v>1</v>
      </c>
      <c r="E24" s="226">
        <v>0.1</v>
      </c>
    </row>
    <row r="25" spans="2:5" ht="18" customHeight="1" thickBot="1">
      <c r="B25" s="89" t="s">
        <v>42</v>
      </c>
      <c r="C25" s="228">
        <v>2025</v>
      </c>
      <c r="D25" s="226">
        <v>0.8</v>
      </c>
      <c r="E25" s="227" t="s">
        <v>369</v>
      </c>
    </row>
    <row r="26" spans="2:5" ht="18" customHeight="1">
      <c r="B26" s="147" t="s">
        <v>370</v>
      </c>
      <c r="C26" s="147"/>
      <c r="D26" s="147"/>
      <c r="E26" s="147"/>
    </row>
    <row r="27" spans="2:5" ht="18" customHeight="1">
      <c r="B27" s="89" t="s">
        <v>36</v>
      </c>
      <c r="C27" s="107" t="s">
        <v>371</v>
      </c>
      <c r="D27" s="226">
        <v>1</v>
      </c>
      <c r="E27" s="226">
        <v>1</v>
      </c>
    </row>
    <row r="28" spans="2:5" ht="18" customHeight="1">
      <c r="B28" s="89" t="s">
        <v>37</v>
      </c>
      <c r="C28" s="107" t="s">
        <v>371</v>
      </c>
      <c r="D28" s="226">
        <v>1</v>
      </c>
      <c r="E28" s="226">
        <v>1</v>
      </c>
    </row>
    <row r="29" spans="2:5" ht="18" customHeight="1">
      <c r="B29" s="89" t="s">
        <v>372</v>
      </c>
      <c r="C29" s="228">
        <v>2023</v>
      </c>
      <c r="D29" s="226">
        <v>0.8</v>
      </c>
      <c r="E29" s="226">
        <v>0.33</v>
      </c>
    </row>
    <row r="30" spans="2:5" ht="18" customHeight="1">
      <c r="B30" s="188" t="s">
        <v>373</v>
      </c>
      <c r="C30" s="188"/>
      <c r="D30" s="188"/>
      <c r="E30" s="188"/>
    </row>
    <row r="31" spans="2:5" ht="18" customHeight="1">
      <c r="B31" s="274" t="s">
        <v>374</v>
      </c>
      <c r="C31" s="274"/>
      <c r="D31" s="274"/>
      <c r="E31" s="274"/>
    </row>
    <row r="32" spans="2:5" ht="18" customHeight="1">
      <c r="B32" s="89" t="s">
        <v>375</v>
      </c>
      <c r="C32" s="228">
        <v>2022</v>
      </c>
      <c r="D32" s="226">
        <v>0.4</v>
      </c>
      <c r="E32" s="226">
        <v>0.55000000000000004</v>
      </c>
    </row>
    <row r="33" spans="2:5" ht="18" customHeight="1">
      <c r="B33" s="89" t="s">
        <v>376</v>
      </c>
      <c r="C33" s="228">
        <v>2022</v>
      </c>
      <c r="D33" s="226">
        <v>0.9</v>
      </c>
      <c r="E33" s="226">
        <v>0.91</v>
      </c>
    </row>
    <row r="34" spans="2:5" ht="18" customHeight="1">
      <c r="B34" s="89" t="s">
        <v>377</v>
      </c>
      <c r="C34" s="228">
        <v>2022</v>
      </c>
      <c r="D34" s="226">
        <v>0.6</v>
      </c>
      <c r="E34" s="226">
        <v>0.73</v>
      </c>
    </row>
    <row r="35" spans="2:5" ht="18" customHeight="1">
      <c r="B35" s="89" t="s">
        <v>378</v>
      </c>
      <c r="C35" s="228">
        <v>2022</v>
      </c>
      <c r="D35" s="226">
        <v>0.25</v>
      </c>
      <c r="E35" s="226">
        <v>1</v>
      </c>
    </row>
    <row r="36" spans="2:5" ht="18" customHeight="1">
      <c r="B36" s="202" t="s">
        <v>379</v>
      </c>
      <c r="C36" s="229">
        <v>2022</v>
      </c>
      <c r="D36" s="229" t="s">
        <v>380</v>
      </c>
      <c r="E36" s="229">
        <v>7</v>
      </c>
    </row>
    <row r="37" spans="2:5" ht="18" customHeight="1"/>
    <row r="38" spans="2:5" ht="18" customHeight="1">
      <c r="B38" s="247" t="s">
        <v>402</v>
      </c>
    </row>
    <row r="39" spans="2:5" ht="18" customHeight="1">
      <c r="B39" s="247" t="s">
        <v>403</v>
      </c>
    </row>
    <row r="40" spans="2:5" ht="18" customHeight="1">
      <c r="B40" s="247" t="s">
        <v>548</v>
      </c>
    </row>
    <row r="41" spans="2:5" ht="18" customHeight="1"/>
    <row r="42" spans="2:5" ht="18" customHeight="1"/>
    <row r="43" spans="2:5" ht="18" customHeight="1"/>
    <row r="44" spans="2:5" ht="18" customHeight="1"/>
    <row r="45" spans="2:5" ht="18" customHeight="1"/>
    <row r="46" spans="2:5" ht="18" customHeight="1"/>
    <row r="47" spans="2:5" ht="18" customHeight="1"/>
    <row r="48" spans="2: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sheetData>
  <mergeCells count="1">
    <mergeCell ref="B3:E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3CFE-4D47-9243-AB6D-79CA37EA74FF}">
  <sheetPr>
    <tabColor theme="6"/>
  </sheetPr>
  <dimension ref="A1:CK57"/>
  <sheetViews>
    <sheetView zoomScaleNormal="100" zoomScaleSheetLayoutView="10" workbookViewId="0">
      <pane ySplit="1" topLeftCell="A2" activePane="bottomLeft" state="frozen"/>
      <selection pane="bottomLeft" activeCell="I9" sqref="I9"/>
    </sheetView>
  </sheetViews>
  <sheetFormatPr defaultColWidth="8.6640625" defaultRowHeight="13.2"/>
  <cols>
    <col min="1" max="1" width="20.6640625" style="31" customWidth="1"/>
    <col min="2" max="2" width="87.33203125" style="31" customWidth="1"/>
    <col min="3" max="3" width="2.6640625" style="31" customWidth="1"/>
    <col min="4" max="4" width="52.44140625" style="31" customWidth="1"/>
    <col min="5" max="5" width="7.33203125" style="31" customWidth="1"/>
    <col min="6" max="7" width="8.6640625" style="31"/>
    <col min="8" max="8" width="8.6640625" style="31" customWidth="1"/>
    <col min="9" max="16384" width="8.6640625" style="31"/>
  </cols>
  <sheetData>
    <row r="1" spans="4:5" ht="75" customHeight="1"/>
    <row r="2" spans="4:5" ht="12" customHeight="1"/>
    <row r="3" spans="4:5" ht="17.399999999999999">
      <c r="D3" s="224" t="s">
        <v>122</v>
      </c>
      <c r="E3" s="224"/>
    </row>
    <row r="4" spans="4:5" ht="18">
      <c r="D4" s="452" t="s">
        <v>23</v>
      </c>
      <c r="E4" s="76" t="s">
        <v>126</v>
      </c>
    </row>
    <row r="5" spans="4:5" ht="18">
      <c r="D5" s="453" t="s">
        <v>52</v>
      </c>
      <c r="E5" s="77" t="s">
        <v>126</v>
      </c>
    </row>
    <row r="6" spans="4:5" ht="18">
      <c r="D6" s="453" t="s">
        <v>24</v>
      </c>
      <c r="E6" s="77" t="s">
        <v>126</v>
      </c>
    </row>
    <row r="7" spans="4:5" ht="18">
      <c r="D7" s="453" t="s">
        <v>164</v>
      </c>
      <c r="E7" s="77" t="s">
        <v>126</v>
      </c>
    </row>
    <row r="11" spans="4:5">
      <c r="D11" s="341"/>
      <c r="E11" s="341"/>
    </row>
    <row r="28" spans="2:3" ht="12.75" customHeight="1">
      <c r="B28" s="342" t="s">
        <v>610</v>
      </c>
      <c r="C28" s="248"/>
    </row>
    <row r="29" spans="2:3">
      <c r="B29" s="342"/>
      <c r="C29" s="246"/>
    </row>
    <row r="30" spans="2:3">
      <c r="B30" s="342"/>
      <c r="C30" s="246"/>
    </row>
    <row r="31" spans="2:3" ht="11.25" customHeight="1">
      <c r="B31" s="342"/>
      <c r="C31" s="246"/>
    </row>
    <row r="32" spans="2:3" ht="11.25" customHeight="1">
      <c r="B32" s="342"/>
      <c r="C32" s="246"/>
    </row>
    <row r="33" spans="1:89">
      <c r="B33" s="342"/>
      <c r="C33" s="246"/>
    </row>
    <row r="34" spans="1:89">
      <c r="B34" s="342"/>
    </row>
    <row r="35" spans="1:89">
      <c r="B35" s="342"/>
    </row>
    <row r="36" spans="1:89" ht="20.25" customHeight="1">
      <c r="B36" s="342"/>
    </row>
    <row r="48" spans="1:89" customFormat="1" ht="19.350000000000001" customHeight="1">
      <c r="A48" s="31"/>
      <c r="B48" s="31"/>
      <c r="C48" s="31"/>
      <c r="D48" s="31"/>
      <c r="E48" s="31"/>
      <c r="F48" s="31"/>
      <c r="G48" s="33"/>
      <c r="H48" s="33"/>
      <c r="I48" s="33"/>
      <c r="J48" s="33"/>
      <c r="K48" s="33"/>
      <c r="L48" s="33"/>
      <c r="M48" s="33"/>
      <c r="N48" s="33"/>
      <c r="O48" s="33"/>
      <c r="P48" s="33"/>
      <c r="Q48" s="33"/>
      <c r="R48" s="33"/>
      <c r="S48" s="33"/>
      <c r="T48" s="33"/>
      <c r="U48" s="33"/>
      <c r="V48" s="33"/>
      <c r="W48" s="33"/>
      <c r="X48" s="39"/>
      <c r="Y48" s="40"/>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row>
    <row r="49" spans="4:8" s="33" customFormat="1" ht="25.35" customHeight="1">
      <c r="D49" s="31"/>
      <c r="E49" s="31"/>
      <c r="F49" s="31"/>
    </row>
    <row r="50" spans="4:8" s="33" customFormat="1" ht="25.35" customHeight="1">
      <c r="D50" s="31"/>
      <c r="E50" s="31"/>
      <c r="F50" s="31"/>
    </row>
    <row r="51" spans="4:8" s="33" customFormat="1" ht="25.35" customHeight="1">
      <c r="D51" s="31"/>
      <c r="E51" s="31"/>
      <c r="F51" s="31"/>
    </row>
    <row r="52" spans="4:8" s="33" customFormat="1" ht="25.35" customHeight="1">
      <c r="D52" s="31"/>
      <c r="E52" s="31"/>
      <c r="F52" s="31"/>
    </row>
    <row r="53" spans="4:8" s="33" customFormat="1" ht="25.35" customHeight="1">
      <c r="D53" s="31"/>
      <c r="E53" s="31"/>
      <c r="F53" s="31"/>
    </row>
    <row r="55" spans="4:8" ht="20.100000000000001" customHeight="1"/>
    <row r="56" spans="4:8" ht="145.35" customHeight="1">
      <c r="D56" s="341"/>
      <c r="E56" s="341"/>
      <c r="F56" s="230"/>
      <c r="G56" s="230"/>
      <c r="H56" s="230"/>
    </row>
    <row r="57" spans="4:8" ht="20.100000000000001" customHeight="1"/>
  </sheetData>
  <mergeCells count="3">
    <mergeCell ref="D56:E56"/>
    <mergeCell ref="D11:E11"/>
    <mergeCell ref="B28:B36"/>
  </mergeCells>
  <hyperlinks>
    <hyperlink ref="H10" location="Resources!A1" display="Resources" xr:uid="{5A535000-36C5-CC4D-BF82-80FF1B8171A1}"/>
    <hyperlink ref="K10" location="'Climate change'!A1" display="Climate Change" xr:uid="{E69C3420-1935-D448-A286-5F2B8E494630}"/>
    <hyperlink ref="O10" location="Biodiversity!A1" display="Biodiversity" xr:uid="{1C1C3212-6653-934D-87FA-DFA06B01A690}"/>
    <hyperlink ref="R10" location="Taxonomy!A1" display="Taxonomy" xr:uid="{D841EA78-0019-034D-A32C-D7C74017E1AF}"/>
    <hyperlink ref="D3:E3" location="'ENVIRONMENT -&gt;'!A1" display="ENVIRONMENT" xr:uid="{F97938EC-748F-4DF8-8885-6F525711F51F}"/>
    <hyperlink ref="D4:E4" location="Resources!A1" display="Resources" xr:uid="{FE8ACF79-D207-4D07-888A-14686875915B}"/>
    <hyperlink ref="D5:E5" location="'Climate change'!A1" display="Climate Change" xr:uid="{D4E3D27B-DAF9-4936-A209-287E13D501F0}"/>
    <hyperlink ref="D6:E6" location="Biodiversity!A1" display="Biodiversity" xr:uid="{94DBF248-0586-4145-A6B3-547808F63DD2}"/>
    <hyperlink ref="D7:E7" location="Taxonomy!A1" display="Taxonomy" xr:uid="{75340E1A-B154-4245-8001-761DD2608E16}"/>
    <hyperlink ref="D7" location="'EU Taxonomy'!A1" display="EU Taxonomy" xr:uid="{A8012DDE-2084-4647-BA85-AF4C55E702E4}"/>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188F1-8070-47C3-9F05-C99CC1E560D8}">
  <sheetPr>
    <tabColor theme="6" tint="0.79998168889431442"/>
  </sheetPr>
  <dimension ref="A1:V244"/>
  <sheetViews>
    <sheetView zoomScaleNormal="100" workbookViewId="0">
      <pane ySplit="1" topLeftCell="A2" activePane="bottomLeft" state="frozen"/>
      <selection pane="bottomLeft"/>
    </sheetView>
  </sheetViews>
  <sheetFormatPr defaultColWidth="8.6640625" defaultRowHeight="13.2"/>
  <cols>
    <col min="1" max="1" width="20.6640625" style="31" customWidth="1"/>
    <col min="2" max="2" width="10.6640625" style="33" customWidth="1"/>
    <col min="3" max="3" width="51.44140625" style="33" bestFit="1" customWidth="1"/>
    <col min="4" max="12" width="19.33203125" style="33" customWidth="1"/>
    <col min="13" max="16" width="8.6640625" style="33"/>
    <col min="17" max="17" width="12" style="33" bestFit="1" customWidth="1"/>
    <col min="18" max="21" width="8.6640625" style="33"/>
    <col min="22" max="22" width="4.33203125" style="33" customWidth="1"/>
    <col min="23" max="16384" width="8.6640625" style="33"/>
  </cols>
  <sheetData>
    <row r="1" spans="1:22" s="31" customFormat="1" ht="75" customHeight="1"/>
    <row r="2" spans="1:22" s="31" customFormat="1" ht="20.100000000000001" customHeight="1"/>
    <row r="3" spans="1:22" s="31" customFormat="1" ht="40.35" customHeight="1" thickBot="1">
      <c r="B3" s="32"/>
      <c r="C3" s="84" t="s">
        <v>555</v>
      </c>
      <c r="D3" s="79"/>
      <c r="E3" s="79"/>
      <c r="F3" s="79"/>
      <c r="G3" s="79"/>
      <c r="H3" s="79"/>
      <c r="I3" s="79"/>
      <c r="J3" s="79"/>
      <c r="K3" s="79"/>
      <c r="L3" s="79"/>
      <c r="M3" s="79"/>
      <c r="N3" s="79"/>
      <c r="O3" s="79"/>
      <c r="P3" s="79"/>
      <c r="Q3" s="79"/>
      <c r="R3" s="79"/>
      <c r="S3" s="79"/>
      <c r="T3" s="79"/>
      <c r="U3" s="79"/>
      <c r="V3" s="79"/>
    </row>
    <row r="4" spans="1:22" ht="20.100000000000001" customHeight="1">
      <c r="A4" s="33"/>
      <c r="C4" s="34"/>
      <c r="D4" s="34"/>
      <c r="E4" s="34"/>
      <c r="F4" s="34"/>
    </row>
    <row r="5" spans="1:22" s="80" customFormat="1" ht="20.100000000000001" customHeight="1">
      <c r="C5" s="83" t="s">
        <v>463</v>
      </c>
      <c r="D5" s="81"/>
      <c r="E5" s="82"/>
      <c r="F5" s="82"/>
      <c r="G5" s="82"/>
      <c r="H5" s="82"/>
      <c r="I5" s="82"/>
      <c r="J5" s="82"/>
      <c r="K5" s="82"/>
      <c r="L5" s="82"/>
      <c r="M5" s="82"/>
      <c r="N5" s="82"/>
      <c r="O5" s="82"/>
      <c r="P5" s="82"/>
      <c r="Q5" s="82"/>
      <c r="R5" s="82"/>
      <c r="S5" s="82"/>
      <c r="T5" s="82"/>
      <c r="U5" s="82"/>
      <c r="V5" s="82"/>
    </row>
    <row r="6" spans="1:22" ht="20.100000000000001" customHeight="1" thickBot="1">
      <c r="A6" s="33"/>
      <c r="C6" s="34"/>
      <c r="D6" s="34"/>
      <c r="E6" s="34"/>
      <c r="F6" s="34"/>
    </row>
    <row r="7" spans="1:22" ht="16.2" thickTop="1">
      <c r="A7" s="33"/>
      <c r="C7" s="86" t="s">
        <v>127</v>
      </c>
      <c r="D7" s="87">
        <v>2022</v>
      </c>
      <c r="E7" s="87">
        <v>2021</v>
      </c>
      <c r="F7" s="88">
        <v>2020</v>
      </c>
    </row>
    <row r="8" spans="1:22" ht="18" customHeight="1">
      <c r="A8" s="33"/>
      <c r="C8" s="89" t="s">
        <v>426</v>
      </c>
      <c r="D8" s="90">
        <v>636.77863781707799</v>
      </c>
      <c r="E8" s="90">
        <v>396.91741857080171</v>
      </c>
      <c r="F8" s="90">
        <v>360.04618400884164</v>
      </c>
      <c r="Q8" s="90"/>
      <c r="R8" s="90"/>
      <c r="S8" s="90"/>
    </row>
    <row r="9" spans="1:22" ht="18" customHeight="1">
      <c r="A9" s="33"/>
      <c r="C9" s="89" t="s">
        <v>427</v>
      </c>
      <c r="D9" s="90">
        <v>3367.4080654504446</v>
      </c>
      <c r="E9" s="90">
        <v>2665.9335097830485</v>
      </c>
      <c r="F9" s="90">
        <v>3016.6176623204406</v>
      </c>
      <c r="Q9" s="90"/>
      <c r="R9" s="90"/>
      <c r="S9" s="90"/>
    </row>
    <row r="10" spans="1:22" ht="18" customHeight="1">
      <c r="A10" s="33"/>
      <c r="C10" s="89" t="s">
        <v>428</v>
      </c>
      <c r="D10" s="278">
        <v>0</v>
      </c>
      <c r="E10" s="278">
        <v>0.15111041240888329</v>
      </c>
      <c r="F10" s="90">
        <v>0.57582545527327034</v>
      </c>
      <c r="Q10" s="90"/>
      <c r="R10" s="90"/>
      <c r="S10" s="90"/>
    </row>
    <row r="11" spans="1:22" ht="18" customHeight="1">
      <c r="A11" s="33"/>
      <c r="C11" s="89" t="s">
        <v>429</v>
      </c>
      <c r="D11" s="90">
        <v>1295124.4713600001</v>
      </c>
      <c r="E11" s="90">
        <v>1223050.8774399997</v>
      </c>
      <c r="F11" s="90">
        <v>1150553.2733699998</v>
      </c>
      <c r="Q11" s="90"/>
      <c r="R11" s="90"/>
      <c r="S11" s="90"/>
    </row>
    <row r="12" spans="1:22" ht="18" customHeight="1">
      <c r="A12" s="33"/>
      <c r="C12" s="89" t="s">
        <v>407</v>
      </c>
      <c r="D12" s="90">
        <v>1293359.4713600001</v>
      </c>
      <c r="E12" s="90">
        <v>1222574.1108299999</v>
      </c>
      <c r="F12" s="90">
        <v>1150278.0733699999</v>
      </c>
    </row>
    <row r="13" spans="1:22" ht="18" customHeight="1">
      <c r="A13" s="33"/>
      <c r="C13" s="89" t="s">
        <v>556</v>
      </c>
      <c r="D13" s="90">
        <v>1765</v>
      </c>
      <c r="E13" s="90">
        <v>476.76661000000001</v>
      </c>
      <c r="F13" s="90">
        <v>275.2</v>
      </c>
    </row>
    <row r="14" spans="1:22" ht="18" customHeight="1">
      <c r="A14" s="33"/>
      <c r="C14" s="89" t="s">
        <v>408</v>
      </c>
      <c r="D14" s="90">
        <v>2063.9165699999999</v>
      </c>
      <c r="E14" s="90">
        <v>1303.1773900000001</v>
      </c>
      <c r="F14" s="90">
        <v>1302.9965400000001</v>
      </c>
    </row>
    <row r="15" spans="1:22" ht="18" customHeight="1">
      <c r="A15" s="33"/>
      <c r="C15" s="91" t="s">
        <v>128</v>
      </c>
      <c r="D15" s="92">
        <v>1301192.5746332677</v>
      </c>
      <c r="E15" s="92">
        <v>1227417.056868766</v>
      </c>
      <c r="F15" s="92">
        <v>1155233.5095817845</v>
      </c>
    </row>
    <row r="16" spans="1:22" ht="20.100000000000001" customHeight="1" thickBot="1">
      <c r="A16" s="33"/>
      <c r="C16" s="34"/>
      <c r="D16" s="34"/>
      <c r="E16" s="34"/>
      <c r="F16" s="34"/>
    </row>
    <row r="17" spans="1:22" ht="18" customHeight="1" thickTop="1">
      <c r="A17" s="33"/>
      <c r="C17" s="86" t="s">
        <v>433</v>
      </c>
      <c r="D17" s="87">
        <v>2022</v>
      </c>
      <c r="E17" s="87">
        <v>2021</v>
      </c>
      <c r="F17" s="88">
        <v>2020</v>
      </c>
    </row>
    <row r="18" spans="1:22" ht="18" customHeight="1">
      <c r="A18" s="33"/>
      <c r="C18" s="93" t="s">
        <v>431</v>
      </c>
      <c r="D18" s="94">
        <v>293822.33123333345</v>
      </c>
      <c r="E18" s="94">
        <v>726423.12101999973</v>
      </c>
      <c r="F18" s="94">
        <v>1034904.1232799998</v>
      </c>
    </row>
    <row r="19" spans="1:22" ht="18" customHeight="1">
      <c r="A19" s="33"/>
      <c r="C19" s="89" t="s">
        <v>432</v>
      </c>
      <c r="D19" s="94">
        <v>1001302.1401266666</v>
      </c>
      <c r="E19" s="94">
        <v>496627.75641999999</v>
      </c>
      <c r="F19" s="94">
        <v>115649.15009000001</v>
      </c>
    </row>
    <row r="20" spans="1:22" ht="18" customHeight="1">
      <c r="A20" s="33"/>
      <c r="C20" s="91" t="s">
        <v>128</v>
      </c>
      <c r="D20" s="92">
        <v>1295124.4713600001</v>
      </c>
      <c r="E20" s="92">
        <v>1223050.8774399997</v>
      </c>
      <c r="F20" s="92">
        <v>1150553.2733699998</v>
      </c>
    </row>
    <row r="21" spans="1:22" ht="20.100000000000001" customHeight="1" thickBot="1">
      <c r="A21" s="33"/>
      <c r="C21" s="34"/>
      <c r="D21" s="34"/>
      <c r="E21" s="34"/>
      <c r="F21" s="34"/>
    </row>
    <row r="22" spans="1:22" ht="18" customHeight="1" thickTop="1">
      <c r="A22" s="33"/>
      <c r="C22" s="86" t="s">
        <v>434</v>
      </c>
      <c r="D22" s="87">
        <v>2022</v>
      </c>
      <c r="E22" s="87">
        <v>2021</v>
      </c>
      <c r="F22" s="88">
        <v>2020</v>
      </c>
    </row>
    <row r="23" spans="1:22" ht="18" customHeight="1">
      <c r="A23" s="33"/>
      <c r="C23" s="93" t="s">
        <v>430</v>
      </c>
      <c r="D23" s="90">
        <v>999537.14012666664</v>
      </c>
      <c r="E23" s="94">
        <v>496150.98981</v>
      </c>
      <c r="F23" s="94">
        <v>115373.95009</v>
      </c>
    </row>
    <row r="24" spans="1:22" ht="18" customHeight="1">
      <c r="A24" s="33"/>
      <c r="C24" s="89" t="s">
        <v>557</v>
      </c>
      <c r="D24" s="90">
        <v>1765</v>
      </c>
      <c r="E24" s="94">
        <v>476.76661000000001</v>
      </c>
      <c r="F24" s="94">
        <v>275.2</v>
      </c>
    </row>
    <row r="25" spans="1:22" ht="18" customHeight="1">
      <c r="A25" s="33"/>
      <c r="C25" s="91" t="s">
        <v>128</v>
      </c>
      <c r="D25" s="92">
        <v>1001302.1401266666</v>
      </c>
      <c r="E25" s="92">
        <v>496627.75641999999</v>
      </c>
      <c r="F25" s="92">
        <v>115649.15009000001</v>
      </c>
    </row>
    <row r="26" spans="1:22" ht="20.100000000000001" customHeight="1">
      <c r="A26" s="33"/>
      <c r="C26" s="34"/>
      <c r="D26" s="34"/>
      <c r="E26" s="34"/>
      <c r="F26" s="34"/>
    </row>
    <row r="27" spans="1:22" s="80" customFormat="1" ht="20.100000000000001" customHeight="1">
      <c r="C27" s="83" t="s">
        <v>464</v>
      </c>
      <c r="D27" s="81"/>
      <c r="E27" s="82"/>
      <c r="F27" s="82"/>
      <c r="G27" s="82"/>
      <c r="H27" s="82"/>
      <c r="I27" s="82"/>
      <c r="J27" s="82"/>
      <c r="K27" s="82"/>
      <c r="L27" s="82"/>
      <c r="M27" s="82"/>
      <c r="N27" s="82"/>
      <c r="O27" s="82"/>
      <c r="P27" s="82"/>
      <c r="Q27" s="82"/>
      <c r="R27" s="82"/>
      <c r="S27" s="82"/>
      <c r="T27" s="82"/>
      <c r="U27" s="82"/>
      <c r="V27" s="82"/>
    </row>
    <row r="28" spans="1:22" ht="20.100000000000001" customHeight="1" thickBot="1">
      <c r="A28" s="33"/>
      <c r="C28" s="34"/>
      <c r="D28" s="34"/>
      <c r="E28" s="34"/>
      <c r="F28" s="34"/>
    </row>
    <row r="29" spans="1:22" ht="18" customHeight="1" thickTop="1">
      <c r="A29" s="33"/>
      <c r="C29" s="86" t="s">
        <v>492</v>
      </c>
      <c r="D29" s="87">
        <v>2022</v>
      </c>
      <c r="E29" s="87">
        <v>2021</v>
      </c>
      <c r="F29" s="88">
        <v>2020</v>
      </c>
    </row>
    <row r="30" spans="1:22" ht="18" customHeight="1">
      <c r="A30" s="33"/>
      <c r="C30" s="93" t="s">
        <v>130</v>
      </c>
      <c r="D30" s="90">
        <v>1939.4000000000003</v>
      </c>
      <c r="E30" s="94">
        <v>10184.089999999998</v>
      </c>
      <c r="F30" s="94">
        <v>11385.229999999998</v>
      </c>
    </row>
    <row r="31" spans="1:22" ht="18" customHeight="1">
      <c r="A31" s="33"/>
      <c r="C31" s="89" t="s">
        <v>131</v>
      </c>
      <c r="D31" s="90">
        <v>255.84000000000006</v>
      </c>
      <c r="E31" s="94">
        <v>854</v>
      </c>
      <c r="F31" s="94">
        <v>926</v>
      </c>
    </row>
    <row r="32" spans="1:22" ht="18" customHeight="1">
      <c r="A32" s="33"/>
      <c r="C32" s="91" t="s">
        <v>128</v>
      </c>
      <c r="D32" s="92">
        <v>2195.2400000000007</v>
      </c>
      <c r="E32" s="92">
        <v>11038.029999999999</v>
      </c>
      <c r="F32" s="92">
        <v>12311.229999999998</v>
      </c>
    </row>
    <row r="33" spans="1:22" ht="20.100000000000001" customHeight="1">
      <c r="A33" s="33"/>
      <c r="C33" s="34"/>
      <c r="D33" s="34"/>
      <c r="E33" s="34"/>
      <c r="F33" s="34"/>
    </row>
    <row r="34" spans="1:22" s="80" customFormat="1" ht="20.100000000000001" customHeight="1">
      <c r="C34" s="83" t="s">
        <v>558</v>
      </c>
      <c r="D34" s="81"/>
      <c r="E34" s="82"/>
      <c r="F34" s="82"/>
      <c r="G34" s="82"/>
      <c r="H34" s="82"/>
      <c r="I34" s="82"/>
      <c r="J34" s="82"/>
      <c r="K34" s="82"/>
      <c r="L34" s="82"/>
      <c r="M34" s="82"/>
      <c r="N34" s="82"/>
      <c r="O34" s="82"/>
      <c r="P34" s="82"/>
      <c r="Q34" s="82"/>
      <c r="R34" s="82"/>
      <c r="S34" s="82"/>
      <c r="T34" s="82"/>
      <c r="U34" s="82"/>
      <c r="V34" s="82"/>
    </row>
    <row r="35" spans="1:22" ht="20.100000000000001" customHeight="1" thickBot="1">
      <c r="A35" s="33"/>
      <c r="C35" s="34"/>
      <c r="D35" s="34"/>
      <c r="E35" s="34"/>
      <c r="F35" s="34"/>
    </row>
    <row r="36" spans="1:22" ht="18" customHeight="1" thickTop="1">
      <c r="A36" s="33"/>
      <c r="C36" s="96" t="s">
        <v>404</v>
      </c>
      <c r="D36" s="346">
        <f>2022</f>
        <v>2022</v>
      </c>
      <c r="E36" s="346"/>
      <c r="F36" s="346"/>
      <c r="G36" s="346">
        <v>2021</v>
      </c>
      <c r="H36" s="346"/>
      <c r="I36" s="346"/>
      <c r="J36" s="346">
        <v>2020</v>
      </c>
      <c r="K36" s="346"/>
      <c r="L36" s="346"/>
    </row>
    <row r="37" spans="1:22" ht="18" customHeight="1">
      <c r="A37" s="33"/>
      <c r="C37" s="97"/>
      <c r="D37" s="98" t="s">
        <v>132</v>
      </c>
      <c r="E37" s="98" t="s">
        <v>133</v>
      </c>
      <c r="F37" s="99" t="s">
        <v>128</v>
      </c>
      <c r="G37" s="98" t="s">
        <v>132</v>
      </c>
      <c r="H37" s="98" t="s">
        <v>133</v>
      </c>
      <c r="I37" s="99" t="s">
        <v>128</v>
      </c>
      <c r="J37" s="98" t="s">
        <v>132</v>
      </c>
      <c r="K37" s="98" t="s">
        <v>133</v>
      </c>
      <c r="L37" s="99" t="s">
        <v>128</v>
      </c>
    </row>
    <row r="38" spans="1:22" ht="18" customHeight="1">
      <c r="A38" s="33"/>
      <c r="C38" s="93" t="s">
        <v>134</v>
      </c>
      <c r="D38" s="100">
        <v>1.7989999999999999</v>
      </c>
      <c r="E38" s="101">
        <v>0.51400000000000001</v>
      </c>
      <c r="F38" s="101">
        <v>2.3129999999999997</v>
      </c>
      <c r="G38" s="100">
        <v>9.9860000000000007</v>
      </c>
      <c r="H38" s="101">
        <v>0.94599999999999995</v>
      </c>
      <c r="I38" s="101">
        <v>10.932</v>
      </c>
      <c r="J38" s="100">
        <v>0.48499999999999999</v>
      </c>
      <c r="K38" s="101">
        <v>1.018</v>
      </c>
      <c r="L38" s="101">
        <v>1.5030000000000001</v>
      </c>
    </row>
    <row r="39" spans="1:22" ht="18" customHeight="1">
      <c r="A39" s="33"/>
      <c r="C39" s="89" t="s">
        <v>135</v>
      </c>
      <c r="D39" s="100">
        <v>124.1</v>
      </c>
      <c r="E39" s="101">
        <v>39.101500999999999</v>
      </c>
      <c r="F39" s="101">
        <v>163.20150100000001</v>
      </c>
      <c r="G39" s="100">
        <v>148.34700000000001</v>
      </c>
      <c r="H39" s="101">
        <v>38.607999999999997</v>
      </c>
      <c r="I39" s="101">
        <v>186.95500000000001</v>
      </c>
      <c r="J39" s="100">
        <v>133.92599999999999</v>
      </c>
      <c r="K39" s="101">
        <v>41.720999999999997</v>
      </c>
      <c r="L39" s="101">
        <v>175.64699999999999</v>
      </c>
    </row>
    <row r="40" spans="1:22" ht="18" customHeight="1">
      <c r="A40" s="33"/>
      <c r="C40" s="91" t="s">
        <v>128</v>
      </c>
      <c r="D40" s="102">
        <v>125.899</v>
      </c>
      <c r="E40" s="102">
        <v>39.615501000000002</v>
      </c>
      <c r="F40" s="102">
        <v>165.514501</v>
      </c>
      <c r="G40" s="102">
        <v>158.333</v>
      </c>
      <c r="H40" s="102">
        <v>39.553999999999995</v>
      </c>
      <c r="I40" s="102">
        <v>197.887</v>
      </c>
      <c r="J40" s="102">
        <v>134.411</v>
      </c>
      <c r="K40" s="102">
        <v>42.738999999999997</v>
      </c>
      <c r="L40" s="102">
        <v>177.15</v>
      </c>
    </row>
    <row r="41" spans="1:22" ht="18" customHeight="1" thickBot="1">
      <c r="A41" s="33"/>
      <c r="C41" s="347"/>
      <c r="D41" s="347"/>
      <c r="E41" s="347"/>
      <c r="F41" s="347"/>
      <c r="G41" s="347"/>
      <c r="H41" s="347"/>
      <c r="I41" s="347"/>
      <c r="J41" s="95"/>
    </row>
    <row r="42" spans="1:22" ht="18" customHeight="1" thickTop="1">
      <c r="A42" s="33"/>
      <c r="C42" s="96" t="s">
        <v>405</v>
      </c>
      <c r="D42" s="346">
        <f>2022</f>
        <v>2022</v>
      </c>
      <c r="E42" s="346"/>
      <c r="F42" s="346"/>
      <c r="G42" s="346">
        <v>2021</v>
      </c>
      <c r="H42" s="346"/>
      <c r="I42" s="346"/>
      <c r="J42" s="346">
        <v>2020</v>
      </c>
      <c r="K42" s="346"/>
      <c r="L42" s="346"/>
    </row>
    <row r="43" spans="1:22" ht="18" customHeight="1">
      <c r="A43" s="33"/>
      <c r="C43" s="97"/>
      <c r="D43" s="98" t="s">
        <v>132</v>
      </c>
      <c r="E43" s="98" t="s">
        <v>133</v>
      </c>
      <c r="F43" s="99" t="s">
        <v>128</v>
      </c>
      <c r="G43" s="98" t="s">
        <v>132</v>
      </c>
      <c r="H43" s="98" t="s">
        <v>133</v>
      </c>
      <c r="I43" s="99" t="s">
        <v>128</v>
      </c>
      <c r="J43" s="98" t="s">
        <v>132</v>
      </c>
      <c r="K43" s="98" t="s">
        <v>133</v>
      </c>
      <c r="L43" s="99" t="s">
        <v>128</v>
      </c>
    </row>
    <row r="44" spans="1:22" ht="18" customHeight="1">
      <c r="A44" s="33"/>
      <c r="C44" s="93" t="s">
        <v>147</v>
      </c>
      <c r="D44" s="100">
        <v>125.9</v>
      </c>
      <c r="E44" s="101">
        <v>39.615501000000002</v>
      </c>
      <c r="F44" s="101">
        <v>165.515501</v>
      </c>
      <c r="G44" s="100">
        <v>158.333</v>
      </c>
      <c r="H44" s="101">
        <v>39.554000000000002</v>
      </c>
      <c r="I44" s="101">
        <v>197.887</v>
      </c>
      <c r="J44" s="100">
        <v>134.411</v>
      </c>
      <c r="K44" s="101">
        <v>42.738999999999997</v>
      </c>
      <c r="L44" s="101">
        <v>177.15</v>
      </c>
    </row>
    <row r="45" spans="1:22" ht="18" customHeight="1">
      <c r="A45" s="33"/>
      <c r="C45" s="89" t="s">
        <v>406</v>
      </c>
      <c r="D45" s="100">
        <v>1.4767399999999999</v>
      </c>
      <c r="E45" s="101">
        <v>0</v>
      </c>
      <c r="F45" s="101">
        <v>1.4767399999999999</v>
      </c>
      <c r="G45" s="100">
        <v>0</v>
      </c>
      <c r="H45" s="101">
        <v>0</v>
      </c>
      <c r="I45" s="101">
        <v>0</v>
      </c>
      <c r="J45" s="100">
        <v>0</v>
      </c>
      <c r="K45" s="101">
        <v>0</v>
      </c>
      <c r="L45" s="101">
        <v>0</v>
      </c>
    </row>
    <row r="46" spans="1:22" ht="18" customHeight="1">
      <c r="A46" s="33"/>
      <c r="C46" s="91" t="s">
        <v>128</v>
      </c>
      <c r="D46" s="102">
        <v>127.37674000000001</v>
      </c>
      <c r="E46" s="102">
        <v>39.615501000000002</v>
      </c>
      <c r="F46" s="102">
        <v>166.99224100000001</v>
      </c>
      <c r="G46" s="102">
        <v>158.333</v>
      </c>
      <c r="H46" s="102">
        <v>39.554000000000002</v>
      </c>
      <c r="I46" s="102">
        <v>197.887</v>
      </c>
      <c r="J46" s="102">
        <v>134.411</v>
      </c>
      <c r="K46" s="102">
        <v>42.738999999999997</v>
      </c>
      <c r="L46" s="102">
        <v>177.15</v>
      </c>
    </row>
    <row r="47" spans="1:22" ht="18" customHeight="1">
      <c r="A47" s="33"/>
      <c r="C47" s="34"/>
      <c r="D47" s="34"/>
      <c r="E47" s="34"/>
      <c r="F47" s="34"/>
    </row>
    <row r="48" spans="1:22" ht="18" customHeight="1">
      <c r="A48" s="33"/>
    </row>
    <row r="49" spans="1:12" s="294" customFormat="1" ht="18" customHeight="1">
      <c r="C49" s="344" t="s">
        <v>562</v>
      </c>
      <c r="D49" s="345"/>
      <c r="E49" s="345"/>
      <c r="F49" s="345"/>
      <c r="G49" s="345"/>
      <c r="H49" s="345"/>
      <c r="I49" s="345"/>
      <c r="J49" s="345"/>
      <c r="K49" s="345"/>
      <c r="L49" s="345"/>
    </row>
    <row r="50" spans="1:12" s="294" customFormat="1" ht="18" customHeight="1">
      <c r="C50" s="345" t="s">
        <v>563</v>
      </c>
      <c r="D50" s="345"/>
      <c r="E50" s="345"/>
      <c r="F50" s="345"/>
      <c r="G50" s="345"/>
      <c r="H50" s="345"/>
      <c r="I50" s="345"/>
      <c r="J50" s="345"/>
      <c r="K50" s="345"/>
      <c r="L50" s="345"/>
    </row>
    <row r="51" spans="1:12" s="294" customFormat="1" ht="18" customHeight="1">
      <c r="C51" s="345" t="s">
        <v>564</v>
      </c>
      <c r="D51" s="345"/>
      <c r="E51" s="345"/>
      <c r="F51" s="345"/>
      <c r="G51" s="345"/>
      <c r="H51" s="345"/>
      <c r="I51" s="345"/>
      <c r="J51" s="345"/>
      <c r="K51" s="345"/>
      <c r="L51" s="345"/>
    </row>
    <row r="52" spans="1:12" s="294" customFormat="1" ht="18" customHeight="1">
      <c r="C52" s="343" t="s">
        <v>565</v>
      </c>
      <c r="D52" s="343"/>
      <c r="E52" s="343"/>
      <c r="F52" s="343"/>
      <c r="G52" s="343"/>
      <c r="H52" s="343"/>
      <c r="I52" s="343"/>
      <c r="J52" s="343"/>
      <c r="K52" s="343"/>
      <c r="L52" s="343"/>
    </row>
    <row r="53" spans="1:12" s="294" customFormat="1" ht="18" customHeight="1">
      <c r="C53" s="343"/>
      <c r="D53" s="343"/>
      <c r="E53" s="343"/>
      <c r="F53" s="343"/>
      <c r="G53" s="343"/>
      <c r="H53" s="343"/>
      <c r="I53" s="343"/>
      <c r="J53" s="343"/>
      <c r="K53" s="343"/>
      <c r="L53" s="343"/>
    </row>
    <row r="54" spans="1:12" ht="18" customHeight="1">
      <c r="A54" s="33"/>
      <c r="C54" s="34"/>
      <c r="D54" s="34"/>
      <c r="E54" s="34"/>
      <c r="F54" s="34"/>
    </row>
    <row r="55" spans="1:12" ht="18" customHeight="1">
      <c r="A55" s="33"/>
      <c r="C55" s="34"/>
      <c r="D55" s="34"/>
      <c r="E55" s="34"/>
      <c r="F55" s="34"/>
    </row>
    <row r="56" spans="1:12" ht="18" customHeight="1">
      <c r="A56" s="33"/>
      <c r="C56" s="34"/>
      <c r="D56" s="34"/>
      <c r="E56" s="34"/>
      <c r="F56" s="34"/>
    </row>
    <row r="57" spans="1:12" ht="18" customHeight="1">
      <c r="A57" s="33"/>
      <c r="C57" s="34"/>
      <c r="D57" s="34"/>
      <c r="E57" s="34"/>
      <c r="F57" s="34"/>
    </row>
    <row r="58" spans="1:12" ht="18" customHeight="1">
      <c r="A58" s="33"/>
      <c r="C58" s="34"/>
      <c r="D58" s="34"/>
      <c r="E58" s="34"/>
      <c r="F58" s="34"/>
    </row>
    <row r="59" spans="1:12" ht="18" customHeight="1">
      <c r="A59" s="33"/>
      <c r="C59" s="34"/>
      <c r="D59" s="34"/>
      <c r="E59" s="34"/>
      <c r="F59" s="34"/>
    </row>
    <row r="60" spans="1:12" ht="18" customHeight="1">
      <c r="A60" s="33"/>
      <c r="C60" s="34"/>
      <c r="D60" s="34"/>
      <c r="E60" s="34"/>
      <c r="F60" s="34"/>
    </row>
    <row r="61" spans="1:12" ht="18" customHeight="1">
      <c r="A61" s="33"/>
      <c r="C61" s="34"/>
      <c r="D61" s="34"/>
      <c r="E61" s="34"/>
      <c r="F61" s="34"/>
    </row>
    <row r="62" spans="1:12" ht="18" customHeight="1">
      <c r="A62" s="33"/>
      <c r="C62" s="34"/>
      <c r="D62" s="34"/>
      <c r="E62" s="34"/>
      <c r="F62" s="34"/>
    </row>
    <row r="63" spans="1:12" ht="18" customHeight="1">
      <c r="A63" s="33"/>
      <c r="C63" s="34"/>
      <c r="D63" s="34"/>
      <c r="E63" s="34"/>
      <c r="F63" s="34"/>
    </row>
    <row r="64" spans="1:12" ht="18" customHeight="1">
      <c r="A64" s="33"/>
      <c r="C64" s="34"/>
      <c r="D64" s="34"/>
      <c r="E64" s="34"/>
      <c r="F64" s="34"/>
    </row>
    <row r="65" spans="1:6" ht="18" customHeight="1">
      <c r="A65" s="33"/>
      <c r="C65" s="34"/>
      <c r="D65" s="34"/>
      <c r="E65" s="34"/>
      <c r="F65" s="34"/>
    </row>
    <row r="66" spans="1:6" ht="18" customHeight="1">
      <c r="A66" s="33"/>
      <c r="C66" s="34"/>
      <c r="D66" s="34"/>
      <c r="E66" s="34"/>
      <c r="F66" s="34"/>
    </row>
    <row r="67" spans="1:6" ht="18" customHeight="1">
      <c r="A67" s="33"/>
      <c r="C67" s="34"/>
      <c r="D67" s="34"/>
      <c r="E67" s="34"/>
      <c r="F67" s="34"/>
    </row>
    <row r="68" spans="1:6" ht="18" customHeight="1">
      <c r="A68" s="33"/>
      <c r="C68" s="34"/>
      <c r="D68" s="34"/>
      <c r="E68" s="34"/>
      <c r="F68" s="34"/>
    </row>
    <row r="69" spans="1:6" ht="18" customHeight="1">
      <c r="A69" s="33"/>
      <c r="C69" s="34"/>
      <c r="D69" s="34"/>
      <c r="E69" s="34"/>
      <c r="F69" s="34"/>
    </row>
    <row r="70" spans="1:6" ht="18" customHeight="1">
      <c r="A70" s="33"/>
      <c r="C70" s="34"/>
      <c r="D70" s="34"/>
      <c r="E70" s="34"/>
      <c r="F70" s="34"/>
    </row>
    <row r="71" spans="1:6" ht="18" customHeight="1">
      <c r="A71" s="33"/>
      <c r="C71" s="34"/>
      <c r="D71" s="34"/>
      <c r="E71" s="34"/>
      <c r="F71" s="34"/>
    </row>
    <row r="72" spans="1:6" ht="18" customHeight="1">
      <c r="A72" s="33"/>
      <c r="C72" s="34"/>
      <c r="D72" s="34"/>
      <c r="E72" s="34"/>
      <c r="F72" s="34"/>
    </row>
    <row r="73" spans="1:6" ht="18" customHeight="1">
      <c r="A73" s="33"/>
      <c r="C73" s="34"/>
      <c r="D73" s="34"/>
      <c r="E73" s="34"/>
      <c r="F73" s="34"/>
    </row>
    <row r="74" spans="1:6" ht="18" customHeight="1">
      <c r="A74" s="33"/>
      <c r="C74" s="34"/>
      <c r="D74" s="34"/>
      <c r="E74" s="34"/>
      <c r="F74" s="34"/>
    </row>
    <row r="75" spans="1:6" ht="18" customHeight="1">
      <c r="A75" s="33"/>
      <c r="C75" s="34"/>
      <c r="D75" s="34"/>
      <c r="E75" s="34"/>
      <c r="F75" s="34"/>
    </row>
    <row r="76" spans="1:6">
      <c r="A76" s="33"/>
      <c r="C76" s="34"/>
      <c r="D76" s="34"/>
      <c r="E76" s="34"/>
      <c r="F76" s="34"/>
    </row>
    <row r="77" spans="1:6">
      <c r="A77" s="33"/>
      <c r="C77" s="34"/>
      <c r="D77" s="34"/>
      <c r="E77" s="34"/>
      <c r="F77" s="34"/>
    </row>
    <row r="78" spans="1:6">
      <c r="A78" s="33"/>
      <c r="C78" s="34"/>
      <c r="D78" s="34"/>
      <c r="E78" s="34"/>
      <c r="F78" s="34"/>
    </row>
    <row r="79" spans="1:6">
      <c r="A79" s="33"/>
      <c r="C79" s="34"/>
      <c r="D79" s="34"/>
      <c r="E79" s="34"/>
      <c r="F79" s="34"/>
    </row>
    <row r="80" spans="1:6">
      <c r="A80" s="33"/>
      <c r="C80" s="34"/>
      <c r="D80" s="34"/>
      <c r="E80" s="34"/>
      <c r="F80" s="34"/>
    </row>
    <row r="81" spans="1:6">
      <c r="A81" s="33"/>
      <c r="C81" s="34"/>
      <c r="D81" s="34"/>
      <c r="E81" s="34"/>
      <c r="F81" s="34"/>
    </row>
    <row r="82" spans="1:6">
      <c r="A82" s="33"/>
      <c r="C82" s="34"/>
      <c r="D82" s="34"/>
      <c r="E82" s="34"/>
      <c r="F82" s="34"/>
    </row>
    <row r="83" spans="1:6">
      <c r="A83" s="33"/>
      <c r="C83" s="34"/>
      <c r="D83" s="34"/>
      <c r="E83" s="34"/>
      <c r="F83" s="34"/>
    </row>
    <row r="84" spans="1:6">
      <c r="A84" s="33"/>
      <c r="C84" s="34"/>
      <c r="D84" s="34"/>
      <c r="E84" s="34"/>
      <c r="F84" s="34"/>
    </row>
    <row r="85" spans="1:6">
      <c r="A85" s="33"/>
      <c r="C85" s="34"/>
      <c r="D85" s="34"/>
      <c r="E85" s="34"/>
      <c r="F85" s="34"/>
    </row>
    <row r="86" spans="1:6">
      <c r="A86" s="33"/>
      <c r="C86" s="34"/>
      <c r="D86" s="34"/>
      <c r="E86" s="34"/>
      <c r="F86" s="34"/>
    </row>
    <row r="87" spans="1:6">
      <c r="A87" s="33"/>
      <c r="C87" s="34"/>
      <c r="D87" s="34"/>
      <c r="E87" s="34"/>
      <c r="F87" s="34"/>
    </row>
    <row r="88" spans="1:6">
      <c r="A88" s="33"/>
      <c r="C88" s="34"/>
      <c r="D88" s="34"/>
      <c r="E88" s="34"/>
      <c r="F88" s="34"/>
    </row>
    <row r="89" spans="1:6">
      <c r="A89" s="33"/>
      <c r="C89" s="34"/>
      <c r="D89" s="34"/>
      <c r="E89" s="34"/>
      <c r="F89" s="34"/>
    </row>
    <row r="90" spans="1:6">
      <c r="A90" s="33"/>
      <c r="C90" s="34"/>
      <c r="D90" s="34"/>
      <c r="E90" s="34"/>
      <c r="F90" s="34"/>
    </row>
    <row r="91" spans="1:6">
      <c r="A91" s="33"/>
      <c r="C91" s="34"/>
      <c r="D91" s="34"/>
      <c r="E91" s="34"/>
      <c r="F91" s="34"/>
    </row>
    <row r="92" spans="1:6">
      <c r="A92" s="33"/>
      <c r="C92" s="34"/>
      <c r="D92" s="34"/>
      <c r="E92" s="34"/>
      <c r="F92" s="34"/>
    </row>
    <row r="93" spans="1:6">
      <c r="A93" s="33"/>
      <c r="C93" s="34"/>
      <c r="D93" s="34"/>
      <c r="E93" s="34"/>
      <c r="F93" s="34"/>
    </row>
    <row r="94" spans="1:6">
      <c r="A94" s="33"/>
      <c r="C94" s="34"/>
      <c r="D94" s="34"/>
      <c r="E94" s="34"/>
      <c r="F94" s="34"/>
    </row>
    <row r="95" spans="1:6">
      <c r="A95" s="33"/>
      <c r="C95" s="34"/>
      <c r="D95" s="34"/>
      <c r="E95" s="34"/>
      <c r="F95" s="34"/>
    </row>
    <row r="96" spans="1:6">
      <c r="A96" s="33"/>
      <c r="C96" s="34"/>
      <c r="D96" s="34"/>
      <c r="E96" s="34"/>
      <c r="F96" s="34"/>
    </row>
    <row r="97" spans="1:6">
      <c r="A97" s="33"/>
      <c r="C97" s="34"/>
      <c r="D97" s="34"/>
      <c r="E97" s="34"/>
      <c r="F97" s="34"/>
    </row>
    <row r="98" spans="1:6">
      <c r="A98" s="33"/>
      <c r="C98" s="34"/>
      <c r="D98" s="34"/>
      <c r="E98" s="34"/>
      <c r="F98" s="34"/>
    </row>
    <row r="99" spans="1:6">
      <c r="A99" s="33"/>
      <c r="C99" s="34"/>
      <c r="D99" s="34"/>
      <c r="E99" s="34"/>
      <c r="F99" s="34"/>
    </row>
    <row r="100" spans="1:6">
      <c r="A100" s="33"/>
      <c r="C100" s="34"/>
      <c r="D100" s="34"/>
      <c r="E100" s="34"/>
      <c r="F100" s="34"/>
    </row>
    <row r="101" spans="1:6">
      <c r="A101" s="33"/>
      <c r="C101" s="34"/>
      <c r="D101" s="34"/>
      <c r="E101" s="34"/>
      <c r="F101" s="34"/>
    </row>
    <row r="102" spans="1:6">
      <c r="A102" s="33"/>
      <c r="C102" s="34"/>
      <c r="D102" s="34"/>
      <c r="E102" s="34"/>
      <c r="F102" s="34"/>
    </row>
    <row r="103" spans="1:6">
      <c r="A103" s="33"/>
      <c r="C103" s="34"/>
      <c r="D103" s="34"/>
      <c r="E103" s="34"/>
      <c r="F103" s="34"/>
    </row>
    <row r="104" spans="1:6">
      <c r="A104" s="33"/>
      <c r="C104" s="34"/>
      <c r="D104" s="34"/>
      <c r="E104" s="34"/>
      <c r="F104" s="34"/>
    </row>
    <row r="105" spans="1:6">
      <c r="A105" s="33"/>
      <c r="C105" s="34"/>
      <c r="D105" s="34"/>
      <c r="E105" s="34"/>
      <c r="F105" s="34"/>
    </row>
    <row r="106" spans="1:6">
      <c r="A106" s="33"/>
      <c r="C106" s="34"/>
      <c r="D106" s="34"/>
      <c r="E106" s="34"/>
      <c r="F106" s="34"/>
    </row>
    <row r="107" spans="1:6">
      <c r="A107" s="33"/>
      <c r="C107" s="34"/>
      <c r="D107" s="34"/>
      <c r="E107" s="34"/>
      <c r="F107" s="34"/>
    </row>
    <row r="108" spans="1:6">
      <c r="A108" s="33"/>
      <c r="C108" s="34"/>
      <c r="D108" s="34"/>
      <c r="E108" s="34"/>
      <c r="F108" s="34"/>
    </row>
    <row r="109" spans="1:6">
      <c r="A109" s="33"/>
      <c r="C109" s="34"/>
      <c r="D109" s="34"/>
      <c r="E109" s="34"/>
      <c r="F109" s="34"/>
    </row>
    <row r="110" spans="1:6">
      <c r="A110" s="33"/>
      <c r="C110" s="34"/>
      <c r="D110" s="34"/>
      <c r="E110" s="34"/>
      <c r="F110" s="34"/>
    </row>
    <row r="111" spans="1:6">
      <c r="A111" s="33"/>
      <c r="C111" s="34"/>
      <c r="D111" s="34"/>
      <c r="E111" s="34"/>
      <c r="F111" s="34"/>
    </row>
    <row r="112" spans="1:6">
      <c r="A112" s="33"/>
      <c r="C112" s="34"/>
      <c r="D112" s="34"/>
      <c r="E112" s="34"/>
      <c r="F112" s="34"/>
    </row>
    <row r="113" spans="1:6">
      <c r="A113" s="33"/>
      <c r="C113" s="34"/>
      <c r="D113" s="34"/>
      <c r="E113" s="34"/>
      <c r="F113" s="34"/>
    </row>
    <row r="114" spans="1:6">
      <c r="A114" s="33"/>
      <c r="C114" s="34"/>
      <c r="D114" s="34"/>
      <c r="E114" s="34"/>
      <c r="F114" s="34"/>
    </row>
    <row r="115" spans="1:6">
      <c r="A115" s="33"/>
      <c r="C115" s="34"/>
      <c r="D115" s="34"/>
      <c r="E115" s="34"/>
      <c r="F115" s="34"/>
    </row>
    <row r="116" spans="1:6">
      <c r="A116" s="33"/>
      <c r="C116" s="34"/>
      <c r="D116" s="34"/>
      <c r="E116" s="34"/>
      <c r="F116" s="34"/>
    </row>
    <row r="117" spans="1:6">
      <c r="A117" s="33"/>
      <c r="C117" s="34"/>
      <c r="D117" s="34"/>
      <c r="E117" s="34"/>
      <c r="F117" s="34"/>
    </row>
    <row r="118" spans="1:6">
      <c r="A118" s="33"/>
      <c r="C118" s="34"/>
      <c r="D118" s="34"/>
      <c r="E118" s="34"/>
      <c r="F118" s="34"/>
    </row>
    <row r="119" spans="1:6">
      <c r="A119" s="33"/>
      <c r="C119" s="34"/>
      <c r="D119" s="34"/>
      <c r="E119" s="34"/>
      <c r="F119" s="34"/>
    </row>
    <row r="120" spans="1:6">
      <c r="A120" s="33"/>
      <c r="C120" s="34"/>
      <c r="D120" s="34"/>
      <c r="E120" s="34"/>
      <c r="F120" s="34"/>
    </row>
    <row r="121" spans="1:6">
      <c r="A121" s="33"/>
      <c r="C121" s="34"/>
      <c r="D121" s="34"/>
      <c r="E121" s="34"/>
      <c r="F121" s="34"/>
    </row>
    <row r="122" spans="1:6">
      <c r="A122" s="33"/>
      <c r="C122" s="34"/>
      <c r="D122" s="34"/>
      <c r="E122" s="34"/>
      <c r="F122" s="34"/>
    </row>
    <row r="123" spans="1:6">
      <c r="A123" s="33"/>
      <c r="C123" s="34"/>
      <c r="D123" s="34"/>
      <c r="E123" s="34"/>
      <c r="F123" s="34"/>
    </row>
    <row r="124" spans="1:6">
      <c r="A124" s="33"/>
      <c r="C124" s="34"/>
      <c r="D124" s="34"/>
      <c r="E124" s="34"/>
      <c r="F124" s="34"/>
    </row>
    <row r="125" spans="1:6">
      <c r="A125" s="33"/>
      <c r="C125" s="34"/>
      <c r="D125" s="34"/>
      <c r="E125" s="34"/>
      <c r="F125" s="34"/>
    </row>
    <row r="126" spans="1:6">
      <c r="A126" s="33"/>
      <c r="C126" s="34"/>
      <c r="D126" s="34"/>
      <c r="E126" s="34"/>
      <c r="F126" s="34"/>
    </row>
    <row r="127" spans="1:6">
      <c r="A127" s="33"/>
      <c r="C127" s="34"/>
      <c r="D127" s="34"/>
      <c r="E127" s="34"/>
      <c r="F127" s="34"/>
    </row>
    <row r="128" spans="1:6">
      <c r="A128" s="33"/>
      <c r="C128" s="34"/>
      <c r="D128" s="34"/>
      <c r="E128" s="34"/>
      <c r="F128" s="34"/>
    </row>
    <row r="129" spans="1:6">
      <c r="A129" s="33"/>
      <c r="C129" s="34"/>
      <c r="D129" s="34"/>
      <c r="E129" s="34"/>
      <c r="F129" s="34"/>
    </row>
    <row r="130" spans="1:6">
      <c r="A130" s="33"/>
      <c r="C130" s="34"/>
      <c r="D130" s="34"/>
      <c r="E130" s="34"/>
      <c r="F130" s="34"/>
    </row>
    <row r="131" spans="1:6">
      <c r="A131" s="33"/>
      <c r="C131" s="34"/>
      <c r="D131" s="34"/>
      <c r="E131" s="34"/>
      <c r="F131" s="34"/>
    </row>
    <row r="132" spans="1:6">
      <c r="A132" s="33"/>
      <c r="C132" s="34"/>
      <c r="D132" s="34"/>
      <c r="E132" s="34"/>
      <c r="F132" s="34"/>
    </row>
    <row r="133" spans="1:6">
      <c r="A133" s="33"/>
      <c r="C133" s="34"/>
      <c r="D133" s="34"/>
      <c r="E133" s="34"/>
      <c r="F133" s="34"/>
    </row>
    <row r="134" spans="1:6">
      <c r="A134" s="33"/>
      <c r="C134" s="34"/>
      <c r="D134" s="34"/>
      <c r="E134" s="34"/>
      <c r="F134" s="34"/>
    </row>
    <row r="135" spans="1:6">
      <c r="A135" s="33"/>
      <c r="C135" s="34"/>
      <c r="D135" s="34"/>
      <c r="E135" s="34"/>
      <c r="F135" s="34"/>
    </row>
    <row r="136" spans="1:6">
      <c r="A136" s="33"/>
      <c r="C136" s="34"/>
      <c r="D136" s="34"/>
      <c r="E136" s="34"/>
      <c r="F136" s="34"/>
    </row>
    <row r="137" spans="1:6">
      <c r="A137" s="33"/>
      <c r="C137" s="34"/>
      <c r="D137" s="34"/>
      <c r="E137" s="34"/>
      <c r="F137" s="34"/>
    </row>
    <row r="138" spans="1:6">
      <c r="A138" s="33"/>
      <c r="C138" s="34"/>
      <c r="D138" s="34"/>
      <c r="E138" s="34"/>
      <c r="F138" s="34"/>
    </row>
    <row r="139" spans="1:6">
      <c r="A139" s="33"/>
      <c r="C139" s="34"/>
      <c r="D139" s="34"/>
      <c r="E139" s="34"/>
      <c r="F139" s="34"/>
    </row>
    <row r="140" spans="1:6">
      <c r="A140" s="33"/>
      <c r="C140" s="34"/>
      <c r="D140" s="34"/>
      <c r="E140" s="34"/>
      <c r="F140" s="34"/>
    </row>
    <row r="141" spans="1:6">
      <c r="A141" s="33"/>
      <c r="C141" s="34"/>
      <c r="D141" s="34"/>
      <c r="E141" s="34"/>
      <c r="F141" s="34"/>
    </row>
    <row r="142" spans="1:6">
      <c r="A142" s="33"/>
      <c r="C142" s="34"/>
      <c r="D142" s="34"/>
      <c r="E142" s="34"/>
      <c r="F142" s="34"/>
    </row>
    <row r="143" spans="1:6">
      <c r="A143" s="33"/>
      <c r="C143" s="34"/>
      <c r="D143" s="34"/>
      <c r="E143" s="34"/>
      <c r="F143" s="34"/>
    </row>
    <row r="144" spans="1:6">
      <c r="A144" s="33"/>
      <c r="C144" s="34"/>
      <c r="D144" s="34"/>
      <c r="E144" s="34"/>
      <c r="F144" s="34"/>
    </row>
    <row r="145" spans="1:6">
      <c r="A145" s="33"/>
      <c r="C145" s="34"/>
      <c r="D145" s="34"/>
      <c r="E145" s="34"/>
      <c r="F145" s="34"/>
    </row>
    <row r="146" spans="1:6">
      <c r="A146" s="33"/>
      <c r="C146" s="34"/>
      <c r="D146" s="34"/>
      <c r="E146" s="34"/>
      <c r="F146" s="34"/>
    </row>
    <row r="147" spans="1:6">
      <c r="A147" s="33"/>
      <c r="C147" s="34"/>
      <c r="D147" s="34"/>
      <c r="E147" s="34"/>
      <c r="F147" s="34"/>
    </row>
    <row r="148" spans="1:6">
      <c r="A148" s="33"/>
      <c r="C148" s="34"/>
      <c r="D148" s="34"/>
      <c r="E148" s="34"/>
      <c r="F148" s="34"/>
    </row>
    <row r="149" spans="1:6">
      <c r="A149" s="33"/>
      <c r="C149" s="34"/>
      <c r="D149" s="34"/>
      <c r="E149" s="34"/>
      <c r="F149" s="34"/>
    </row>
    <row r="150" spans="1:6">
      <c r="A150" s="33"/>
      <c r="C150" s="34"/>
      <c r="D150" s="34"/>
      <c r="E150" s="34"/>
      <c r="F150" s="34"/>
    </row>
    <row r="151" spans="1:6">
      <c r="A151" s="33"/>
      <c r="C151" s="34"/>
      <c r="D151" s="34"/>
      <c r="E151" s="34"/>
      <c r="F151" s="34"/>
    </row>
    <row r="152" spans="1:6">
      <c r="A152" s="33"/>
      <c r="C152" s="34"/>
      <c r="D152" s="34"/>
      <c r="E152" s="34"/>
      <c r="F152" s="34"/>
    </row>
    <row r="153" spans="1:6">
      <c r="A153" s="33"/>
      <c r="C153" s="34"/>
      <c r="D153" s="34"/>
      <c r="E153" s="34"/>
      <c r="F153" s="34"/>
    </row>
    <row r="154" spans="1:6">
      <c r="A154" s="33"/>
      <c r="C154" s="34"/>
      <c r="D154" s="34"/>
      <c r="E154" s="34"/>
      <c r="F154" s="34"/>
    </row>
    <row r="155" spans="1:6">
      <c r="A155" s="33"/>
      <c r="C155" s="34"/>
      <c r="D155" s="34"/>
      <c r="E155" s="34"/>
      <c r="F155" s="34"/>
    </row>
    <row r="156" spans="1:6">
      <c r="A156" s="33"/>
      <c r="C156" s="34"/>
      <c r="D156" s="34"/>
      <c r="E156" s="34"/>
      <c r="F156" s="34"/>
    </row>
    <row r="157" spans="1:6">
      <c r="A157" s="33"/>
      <c r="C157" s="34"/>
      <c r="D157" s="34"/>
      <c r="E157" s="34"/>
      <c r="F157" s="34"/>
    </row>
    <row r="158" spans="1:6">
      <c r="A158" s="33"/>
      <c r="C158" s="34"/>
      <c r="D158" s="34"/>
      <c r="E158" s="34"/>
      <c r="F158" s="34"/>
    </row>
    <row r="159" spans="1:6">
      <c r="A159" s="33"/>
      <c r="C159" s="34"/>
      <c r="D159" s="34"/>
      <c r="E159" s="34"/>
      <c r="F159" s="34"/>
    </row>
    <row r="160" spans="1:6">
      <c r="A160" s="33"/>
      <c r="C160" s="34"/>
      <c r="D160" s="34"/>
      <c r="E160" s="34"/>
      <c r="F160" s="34"/>
    </row>
    <row r="161" spans="1:6">
      <c r="A161" s="33"/>
      <c r="C161" s="34"/>
      <c r="D161" s="34"/>
      <c r="E161" s="34"/>
      <c r="F161" s="34"/>
    </row>
    <row r="162" spans="1:6">
      <c r="A162" s="33"/>
      <c r="C162" s="34"/>
      <c r="D162" s="34"/>
      <c r="E162" s="34"/>
      <c r="F162" s="34"/>
    </row>
    <row r="163" spans="1:6">
      <c r="A163" s="33"/>
      <c r="C163" s="34"/>
      <c r="D163" s="34"/>
      <c r="E163" s="34"/>
      <c r="F163" s="34"/>
    </row>
    <row r="164" spans="1:6">
      <c r="A164" s="33"/>
      <c r="C164" s="34"/>
      <c r="D164" s="34"/>
      <c r="E164" s="34"/>
      <c r="F164" s="34"/>
    </row>
    <row r="165" spans="1:6">
      <c r="A165" s="33"/>
      <c r="C165" s="34"/>
      <c r="D165" s="34"/>
      <c r="E165" s="34"/>
      <c r="F165" s="34"/>
    </row>
    <row r="166" spans="1:6">
      <c r="A166" s="33"/>
      <c r="C166" s="34"/>
      <c r="D166" s="34"/>
      <c r="E166" s="34"/>
      <c r="F166" s="34"/>
    </row>
    <row r="167" spans="1:6">
      <c r="A167" s="33"/>
      <c r="C167" s="34"/>
      <c r="D167" s="34"/>
      <c r="E167" s="34"/>
      <c r="F167" s="34"/>
    </row>
    <row r="168" spans="1:6">
      <c r="A168" s="33"/>
      <c r="C168" s="34"/>
      <c r="D168" s="34"/>
      <c r="E168" s="34"/>
      <c r="F168" s="34"/>
    </row>
    <row r="169" spans="1:6">
      <c r="A169" s="33"/>
      <c r="C169" s="34"/>
      <c r="D169" s="34"/>
      <c r="E169" s="34"/>
      <c r="F169" s="34"/>
    </row>
    <row r="170" spans="1:6">
      <c r="A170" s="33"/>
      <c r="C170" s="34"/>
      <c r="D170" s="34"/>
      <c r="E170" s="34"/>
      <c r="F170" s="34"/>
    </row>
    <row r="171" spans="1:6">
      <c r="A171" s="33"/>
      <c r="C171" s="34"/>
      <c r="D171" s="34"/>
      <c r="E171" s="34"/>
      <c r="F171" s="34"/>
    </row>
    <row r="172" spans="1:6">
      <c r="A172" s="33"/>
      <c r="C172" s="34"/>
      <c r="D172" s="34"/>
      <c r="E172" s="34"/>
      <c r="F172" s="34"/>
    </row>
    <row r="173" spans="1:6">
      <c r="A173" s="33"/>
      <c r="C173" s="34"/>
      <c r="D173" s="34"/>
      <c r="E173" s="34"/>
      <c r="F173" s="34"/>
    </row>
    <row r="174" spans="1:6">
      <c r="A174" s="33"/>
      <c r="C174" s="34"/>
      <c r="D174" s="34"/>
      <c r="E174" s="34"/>
      <c r="F174" s="34"/>
    </row>
    <row r="175" spans="1:6">
      <c r="A175" s="33"/>
      <c r="C175" s="34"/>
      <c r="D175" s="34"/>
      <c r="E175" s="34"/>
      <c r="F175" s="34"/>
    </row>
    <row r="176" spans="1:6">
      <c r="A176" s="33"/>
      <c r="C176" s="34"/>
      <c r="D176" s="34"/>
      <c r="E176" s="34"/>
      <c r="F176" s="34"/>
    </row>
    <row r="177" spans="1:6">
      <c r="A177" s="33"/>
      <c r="C177" s="34"/>
      <c r="D177" s="34"/>
      <c r="E177" s="34"/>
      <c r="F177" s="34"/>
    </row>
    <row r="178" spans="1:6">
      <c r="A178" s="33"/>
      <c r="C178" s="34"/>
      <c r="D178" s="34"/>
      <c r="E178" s="34"/>
      <c r="F178" s="34"/>
    </row>
    <row r="179" spans="1:6">
      <c r="A179" s="33"/>
      <c r="C179" s="34"/>
      <c r="D179" s="34"/>
      <c r="E179" s="34"/>
      <c r="F179" s="34"/>
    </row>
    <row r="180" spans="1:6">
      <c r="A180" s="33"/>
      <c r="C180" s="34"/>
      <c r="D180" s="34"/>
      <c r="E180" s="34"/>
      <c r="F180" s="34"/>
    </row>
    <row r="181" spans="1:6">
      <c r="A181" s="33"/>
      <c r="C181" s="34"/>
      <c r="D181" s="34"/>
      <c r="E181" s="34"/>
      <c r="F181" s="34"/>
    </row>
    <row r="182" spans="1:6">
      <c r="A182" s="33"/>
      <c r="C182" s="34"/>
      <c r="D182" s="34"/>
      <c r="E182" s="34"/>
      <c r="F182" s="34"/>
    </row>
    <row r="183" spans="1:6">
      <c r="A183" s="33"/>
      <c r="C183" s="34"/>
      <c r="D183" s="34"/>
      <c r="E183" s="34"/>
      <c r="F183" s="34"/>
    </row>
    <row r="184" spans="1:6">
      <c r="A184" s="33"/>
      <c r="C184" s="34"/>
      <c r="D184" s="34"/>
      <c r="E184" s="34"/>
      <c r="F184" s="34"/>
    </row>
    <row r="185" spans="1:6">
      <c r="A185" s="33"/>
      <c r="C185" s="34"/>
      <c r="D185" s="34"/>
      <c r="E185" s="34"/>
      <c r="F185" s="34"/>
    </row>
    <row r="186" spans="1:6">
      <c r="A186" s="33"/>
      <c r="C186" s="34"/>
      <c r="D186" s="34"/>
      <c r="E186" s="34"/>
      <c r="F186" s="34"/>
    </row>
    <row r="187" spans="1:6">
      <c r="A187" s="33"/>
      <c r="C187" s="34"/>
      <c r="D187" s="34"/>
      <c r="E187" s="34"/>
      <c r="F187" s="34"/>
    </row>
    <row r="188" spans="1:6">
      <c r="A188" s="33"/>
      <c r="C188" s="34"/>
      <c r="D188" s="34"/>
      <c r="E188" s="34"/>
      <c r="F188" s="34"/>
    </row>
    <row r="189" spans="1:6">
      <c r="A189" s="33"/>
      <c r="C189" s="34"/>
      <c r="D189" s="34"/>
      <c r="E189" s="34"/>
      <c r="F189" s="34"/>
    </row>
    <row r="190" spans="1:6">
      <c r="A190" s="33"/>
      <c r="C190" s="34"/>
      <c r="D190" s="34"/>
      <c r="E190" s="34"/>
      <c r="F190" s="34"/>
    </row>
    <row r="191" spans="1:6">
      <c r="A191" s="33"/>
      <c r="C191" s="34"/>
      <c r="D191" s="34"/>
      <c r="E191" s="34"/>
      <c r="F191" s="34"/>
    </row>
    <row r="192" spans="1:6">
      <c r="A192" s="33"/>
      <c r="C192" s="34"/>
      <c r="D192" s="34"/>
      <c r="E192" s="34"/>
      <c r="F192" s="34"/>
    </row>
    <row r="193" spans="1:6">
      <c r="A193" s="33"/>
      <c r="C193" s="34"/>
      <c r="D193" s="34"/>
      <c r="E193" s="34"/>
      <c r="F193" s="34"/>
    </row>
    <row r="194" spans="1:6">
      <c r="A194" s="33"/>
      <c r="C194" s="34"/>
      <c r="D194" s="34"/>
      <c r="E194" s="34"/>
      <c r="F194" s="34"/>
    </row>
    <row r="195" spans="1:6">
      <c r="A195" s="33"/>
      <c r="C195" s="34"/>
      <c r="D195" s="34"/>
      <c r="E195" s="34"/>
      <c r="F195" s="34"/>
    </row>
    <row r="196" spans="1:6">
      <c r="A196" s="33"/>
      <c r="C196" s="34"/>
      <c r="D196" s="34"/>
      <c r="E196" s="34"/>
      <c r="F196" s="34"/>
    </row>
    <row r="197" spans="1:6">
      <c r="A197" s="33"/>
      <c r="C197" s="34"/>
      <c r="D197" s="34"/>
      <c r="E197" s="34"/>
      <c r="F197" s="34"/>
    </row>
    <row r="198" spans="1:6">
      <c r="A198" s="33"/>
      <c r="C198" s="34"/>
      <c r="D198" s="34"/>
      <c r="E198" s="34"/>
      <c r="F198" s="34"/>
    </row>
    <row r="199" spans="1:6">
      <c r="A199" s="33"/>
      <c r="C199" s="34"/>
      <c r="D199" s="34"/>
      <c r="E199" s="34"/>
      <c r="F199" s="34"/>
    </row>
    <row r="200" spans="1:6">
      <c r="A200" s="33"/>
      <c r="C200" s="34"/>
      <c r="D200" s="34"/>
      <c r="E200" s="34"/>
      <c r="F200" s="34"/>
    </row>
    <row r="201" spans="1:6">
      <c r="A201" s="33"/>
      <c r="C201" s="34"/>
      <c r="D201" s="34"/>
      <c r="E201" s="34"/>
      <c r="F201" s="34"/>
    </row>
    <row r="202" spans="1:6">
      <c r="A202" s="33"/>
      <c r="C202" s="34"/>
      <c r="D202" s="34"/>
      <c r="E202" s="34"/>
      <c r="F202" s="34"/>
    </row>
    <row r="203" spans="1:6">
      <c r="A203" s="33"/>
      <c r="C203" s="34"/>
      <c r="D203" s="34"/>
      <c r="E203" s="34"/>
      <c r="F203" s="34"/>
    </row>
    <row r="204" spans="1:6">
      <c r="A204" s="33"/>
      <c r="C204" s="34"/>
      <c r="D204" s="34"/>
      <c r="E204" s="34"/>
      <c r="F204" s="34"/>
    </row>
    <row r="205" spans="1:6">
      <c r="A205" s="33"/>
      <c r="C205" s="34"/>
      <c r="D205" s="34"/>
      <c r="E205" s="34"/>
      <c r="F205" s="34"/>
    </row>
    <row r="206" spans="1:6">
      <c r="A206" s="33"/>
      <c r="C206" s="34"/>
      <c r="D206" s="34"/>
      <c r="E206" s="34"/>
      <c r="F206" s="34"/>
    </row>
    <row r="207" spans="1:6">
      <c r="A207" s="33"/>
      <c r="C207" s="34"/>
      <c r="D207" s="34"/>
      <c r="E207" s="34"/>
      <c r="F207" s="34"/>
    </row>
    <row r="208" spans="1:6">
      <c r="A208" s="33"/>
      <c r="C208" s="34"/>
      <c r="D208" s="34"/>
      <c r="E208" s="34"/>
      <c r="F208" s="34"/>
    </row>
    <row r="209" spans="1:6">
      <c r="A209" s="33"/>
      <c r="C209" s="34"/>
      <c r="D209" s="34"/>
      <c r="E209" s="34"/>
      <c r="F209" s="34"/>
    </row>
    <row r="210" spans="1:6">
      <c r="A210" s="33"/>
      <c r="C210" s="34"/>
      <c r="D210" s="34"/>
      <c r="E210" s="34"/>
      <c r="F210" s="34"/>
    </row>
    <row r="211" spans="1:6">
      <c r="A211" s="33"/>
      <c r="C211" s="34"/>
      <c r="D211" s="34"/>
      <c r="E211" s="34"/>
      <c r="F211" s="34"/>
    </row>
    <row r="212" spans="1:6">
      <c r="A212" s="33"/>
      <c r="C212" s="34"/>
      <c r="D212" s="34"/>
      <c r="E212" s="34"/>
      <c r="F212" s="34"/>
    </row>
    <row r="213" spans="1:6">
      <c r="A213" s="33"/>
      <c r="C213" s="34"/>
      <c r="D213" s="34"/>
      <c r="E213" s="34"/>
      <c r="F213" s="34"/>
    </row>
    <row r="214" spans="1:6">
      <c r="A214" s="33"/>
      <c r="C214" s="34"/>
      <c r="D214" s="34"/>
      <c r="E214" s="34"/>
      <c r="F214" s="34"/>
    </row>
    <row r="215" spans="1:6">
      <c r="A215" s="33"/>
      <c r="C215" s="34"/>
      <c r="D215" s="34"/>
      <c r="E215" s="34"/>
      <c r="F215" s="34"/>
    </row>
    <row r="216" spans="1:6">
      <c r="A216" s="33"/>
      <c r="C216" s="34"/>
      <c r="D216" s="34"/>
      <c r="E216" s="34"/>
      <c r="F216" s="34"/>
    </row>
    <row r="217" spans="1:6">
      <c r="A217" s="33"/>
      <c r="C217" s="34"/>
      <c r="D217" s="34"/>
      <c r="E217" s="34"/>
      <c r="F217" s="34"/>
    </row>
    <row r="218" spans="1:6">
      <c r="A218" s="33"/>
      <c r="C218" s="34"/>
      <c r="D218" s="34"/>
      <c r="E218" s="34"/>
      <c r="F218" s="34"/>
    </row>
    <row r="219" spans="1:6">
      <c r="A219" s="33"/>
      <c r="C219" s="34"/>
      <c r="D219" s="34"/>
      <c r="E219" s="34"/>
      <c r="F219" s="34"/>
    </row>
    <row r="220" spans="1:6">
      <c r="A220" s="33"/>
      <c r="C220" s="34"/>
      <c r="D220" s="34"/>
      <c r="E220" s="34"/>
      <c r="F220" s="34"/>
    </row>
    <row r="221" spans="1:6">
      <c r="A221" s="33"/>
      <c r="C221" s="34"/>
      <c r="D221" s="34"/>
      <c r="E221" s="34"/>
      <c r="F221" s="34"/>
    </row>
    <row r="222" spans="1:6">
      <c r="A222" s="33"/>
      <c r="C222" s="34"/>
      <c r="D222" s="34"/>
      <c r="E222" s="34"/>
      <c r="F222" s="34"/>
    </row>
    <row r="223" spans="1:6">
      <c r="A223" s="33"/>
      <c r="C223" s="34"/>
      <c r="D223" s="34"/>
      <c r="E223" s="34"/>
      <c r="F223" s="34"/>
    </row>
    <row r="224" spans="1:6">
      <c r="A224" s="33"/>
      <c r="C224" s="34"/>
      <c r="D224" s="34"/>
      <c r="E224" s="34"/>
      <c r="F224" s="34"/>
    </row>
    <row r="225" spans="1:6">
      <c r="A225" s="33"/>
      <c r="C225" s="34"/>
      <c r="D225" s="34"/>
      <c r="E225" s="34"/>
      <c r="F225" s="34"/>
    </row>
    <row r="226" spans="1:6">
      <c r="A226" s="33"/>
      <c r="C226" s="34"/>
      <c r="D226" s="34"/>
      <c r="E226" s="34"/>
      <c r="F226" s="34"/>
    </row>
    <row r="227" spans="1:6">
      <c r="A227" s="33"/>
      <c r="C227" s="34"/>
      <c r="D227" s="34"/>
      <c r="E227" s="34"/>
      <c r="F227" s="34"/>
    </row>
    <row r="228" spans="1:6">
      <c r="A228" s="33"/>
      <c r="C228" s="34"/>
      <c r="D228" s="34"/>
      <c r="E228" s="34"/>
      <c r="F228" s="34"/>
    </row>
    <row r="229" spans="1:6">
      <c r="A229" s="33"/>
      <c r="C229" s="34"/>
      <c r="D229" s="34"/>
      <c r="E229" s="34"/>
      <c r="F229" s="34"/>
    </row>
    <row r="230" spans="1:6">
      <c r="A230" s="33"/>
      <c r="C230" s="34"/>
      <c r="D230" s="34"/>
      <c r="E230" s="34"/>
      <c r="F230" s="34"/>
    </row>
    <row r="231" spans="1:6">
      <c r="A231" s="33"/>
      <c r="C231" s="34"/>
      <c r="D231" s="34"/>
      <c r="E231" s="34"/>
      <c r="F231" s="34"/>
    </row>
    <row r="232" spans="1:6">
      <c r="A232" s="33"/>
      <c r="C232" s="34"/>
      <c r="D232" s="34"/>
      <c r="E232" s="34"/>
      <c r="F232" s="34"/>
    </row>
    <row r="233" spans="1:6">
      <c r="A233" s="33"/>
      <c r="C233" s="34"/>
      <c r="D233" s="34"/>
      <c r="E233" s="34"/>
      <c r="F233" s="34"/>
    </row>
    <row r="234" spans="1:6">
      <c r="A234" s="33"/>
      <c r="C234" s="34"/>
      <c r="D234" s="34"/>
      <c r="E234" s="34"/>
      <c r="F234" s="34"/>
    </row>
    <row r="235" spans="1:6">
      <c r="A235" s="33"/>
      <c r="C235" s="34"/>
      <c r="D235" s="34"/>
      <c r="E235" s="34"/>
      <c r="F235" s="34"/>
    </row>
    <row r="236" spans="1:6">
      <c r="A236" s="33"/>
      <c r="C236" s="34"/>
      <c r="D236" s="34"/>
      <c r="E236" s="34"/>
      <c r="F236" s="34"/>
    </row>
    <row r="237" spans="1:6">
      <c r="A237" s="33"/>
      <c r="C237" s="34"/>
      <c r="D237" s="34"/>
      <c r="E237" s="34"/>
      <c r="F237" s="34"/>
    </row>
    <row r="238" spans="1:6">
      <c r="A238" s="33"/>
      <c r="C238" s="34"/>
      <c r="D238" s="34"/>
      <c r="E238" s="34"/>
      <c r="F238" s="34"/>
    </row>
    <row r="239" spans="1:6">
      <c r="A239" s="33"/>
      <c r="C239" s="34"/>
      <c r="D239" s="34"/>
      <c r="E239" s="34"/>
      <c r="F239" s="34"/>
    </row>
    <row r="240" spans="1:6">
      <c r="A240" s="33"/>
      <c r="C240" s="34"/>
      <c r="D240" s="34"/>
      <c r="E240" s="34"/>
      <c r="F240" s="34"/>
    </row>
    <row r="241" spans="1:6">
      <c r="A241" s="33"/>
      <c r="C241" s="34"/>
      <c r="D241" s="34"/>
      <c r="E241" s="34"/>
      <c r="F241" s="34"/>
    </row>
    <row r="242" spans="1:6">
      <c r="A242" s="33"/>
      <c r="C242" s="34"/>
      <c r="D242" s="34"/>
      <c r="E242" s="34"/>
      <c r="F242" s="34"/>
    </row>
    <row r="243" spans="1:6">
      <c r="A243" s="33"/>
      <c r="C243" s="34"/>
      <c r="D243" s="34"/>
      <c r="E243" s="34"/>
      <c r="F243" s="34"/>
    </row>
    <row r="244" spans="1:6">
      <c r="A244" s="33"/>
      <c r="C244" s="34"/>
      <c r="D244" s="34"/>
      <c r="E244" s="34"/>
      <c r="F244" s="34"/>
    </row>
  </sheetData>
  <mergeCells count="11">
    <mergeCell ref="C52:L53"/>
    <mergeCell ref="C49:L49"/>
    <mergeCell ref="C50:L50"/>
    <mergeCell ref="C51:L51"/>
    <mergeCell ref="D36:F36"/>
    <mergeCell ref="G36:I36"/>
    <mergeCell ref="J36:L36"/>
    <mergeCell ref="C41:I41"/>
    <mergeCell ref="D42:F42"/>
    <mergeCell ref="G42:I42"/>
    <mergeCell ref="J42:L4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845F-E809-4952-8B68-B2786ABE1748}">
  <sheetPr>
    <tabColor theme="6" tint="0.79998168889431442"/>
  </sheetPr>
  <dimension ref="A1:P74"/>
  <sheetViews>
    <sheetView zoomScaleNormal="100" workbookViewId="0">
      <pane ySplit="1" topLeftCell="A2" activePane="bottomLeft" state="frozen"/>
      <selection pane="bottomLeft"/>
    </sheetView>
  </sheetViews>
  <sheetFormatPr defaultColWidth="8.6640625" defaultRowHeight="13.2"/>
  <cols>
    <col min="1" max="1" width="20.6640625" style="31" customWidth="1"/>
    <col min="2" max="2" width="10.6640625" style="33" customWidth="1"/>
    <col min="3" max="3" width="47" style="60" customWidth="1"/>
    <col min="4" max="15" width="19.33203125" style="60" customWidth="1"/>
    <col min="16" max="16" width="9.109375" style="60" bestFit="1" customWidth="1"/>
    <col min="17" max="16384" width="8.6640625" style="60"/>
  </cols>
  <sheetData>
    <row r="1" spans="2:16" s="31" customFormat="1" ht="75" customHeight="1"/>
    <row r="2" spans="2:16" s="31" customFormat="1" ht="20.100000000000001" customHeight="1"/>
    <row r="3" spans="2:16" s="31" customFormat="1" ht="40.35" customHeight="1" thickBot="1">
      <c r="B3" s="32"/>
      <c r="C3" s="84" t="s">
        <v>559</v>
      </c>
      <c r="D3" s="79"/>
      <c r="E3" s="79"/>
      <c r="F3" s="79"/>
      <c r="G3" s="79"/>
      <c r="H3" s="79"/>
      <c r="I3" s="79"/>
      <c r="J3" s="79"/>
      <c r="K3" s="79"/>
      <c r="L3" s="79"/>
      <c r="M3" s="79"/>
      <c r="N3" s="79"/>
      <c r="O3" s="79"/>
      <c r="P3" s="79"/>
    </row>
    <row r="4" spans="2:16" s="33" customFormat="1" ht="20.100000000000001" customHeight="1">
      <c r="C4" s="34"/>
      <c r="D4" s="34"/>
      <c r="E4" s="34"/>
      <c r="F4" s="34"/>
    </row>
    <row r="5" spans="2:16" s="80" customFormat="1" ht="20.100000000000001" customHeight="1">
      <c r="C5" s="83" t="s">
        <v>493</v>
      </c>
      <c r="D5" s="81"/>
      <c r="E5" s="82"/>
      <c r="F5" s="82"/>
      <c r="G5" s="82"/>
      <c r="H5" s="82"/>
      <c r="I5" s="82"/>
      <c r="J5" s="82"/>
      <c r="K5" s="82"/>
      <c r="L5" s="82"/>
      <c r="M5" s="82"/>
      <c r="N5" s="82"/>
      <c r="O5" s="82"/>
      <c r="P5" s="82"/>
    </row>
    <row r="6" spans="2:16" s="33" customFormat="1" ht="20.100000000000001" customHeight="1" thickBot="1">
      <c r="C6" s="34"/>
      <c r="D6" s="34"/>
      <c r="E6" s="34"/>
      <c r="F6" s="34"/>
    </row>
    <row r="7" spans="2:16" s="31" customFormat="1" ht="18" customHeight="1" thickTop="1">
      <c r="B7" s="33"/>
      <c r="C7" s="86" t="s">
        <v>459</v>
      </c>
      <c r="D7" s="87">
        <v>2022</v>
      </c>
      <c r="E7" s="87">
        <v>2021</v>
      </c>
      <c r="F7" s="88">
        <v>2020</v>
      </c>
    </row>
    <row r="8" spans="2:16" s="31" customFormat="1" ht="18" customHeight="1">
      <c r="B8" s="33"/>
      <c r="C8" s="89" t="s">
        <v>20</v>
      </c>
      <c r="D8" s="90">
        <v>3211.5799999999995</v>
      </c>
      <c r="E8" s="90">
        <v>3622.71</v>
      </c>
      <c r="F8" s="90">
        <v>3940.26</v>
      </c>
    </row>
    <row r="9" spans="2:16" s="31" customFormat="1" ht="18" customHeight="1">
      <c r="B9" s="33"/>
      <c r="C9" s="89" t="s">
        <v>146</v>
      </c>
      <c r="D9" s="90">
        <v>48329.29</v>
      </c>
      <c r="E9" s="90">
        <v>326857.29000000004</v>
      </c>
      <c r="F9" s="90">
        <v>432159.55000000005</v>
      </c>
    </row>
    <row r="10" spans="2:16" s="31" customFormat="1" ht="18" customHeight="1">
      <c r="B10" s="33"/>
      <c r="C10" s="89" t="s">
        <v>21</v>
      </c>
      <c r="D10" s="90">
        <v>506469.74</v>
      </c>
      <c r="E10" s="90">
        <v>600928.84000000008</v>
      </c>
      <c r="F10" s="90">
        <v>629209.71</v>
      </c>
    </row>
    <row r="11" spans="2:16" s="31" customFormat="1" ht="18" customHeight="1">
      <c r="B11" s="33"/>
      <c r="C11" s="91" t="s">
        <v>411</v>
      </c>
      <c r="D11" s="92">
        <v>558010.61</v>
      </c>
      <c r="E11" s="92">
        <v>931408.84000000008</v>
      </c>
      <c r="F11" s="92">
        <v>1065309.52</v>
      </c>
    </row>
    <row r="12" spans="2:16" s="33" customFormat="1" ht="20.100000000000001" customHeight="1" thickBot="1">
      <c r="C12" s="34"/>
      <c r="D12" s="34"/>
      <c r="E12" s="34"/>
      <c r="F12" s="34"/>
    </row>
    <row r="13" spans="2:16" s="31" customFormat="1" ht="18" customHeight="1" thickTop="1">
      <c r="B13" s="33"/>
      <c r="C13" s="86" t="s">
        <v>435</v>
      </c>
      <c r="D13" s="87">
        <v>2022</v>
      </c>
      <c r="E13" s="87">
        <v>2021</v>
      </c>
      <c r="F13" s="88">
        <v>2020</v>
      </c>
    </row>
    <row r="14" spans="2:16" s="31" customFormat="1" ht="18">
      <c r="B14" s="33"/>
      <c r="C14" s="259" t="s">
        <v>455</v>
      </c>
      <c r="D14" s="100">
        <v>0.48689606635429267</v>
      </c>
      <c r="E14" s="100">
        <v>3.281077807448864</v>
      </c>
      <c r="F14" s="100">
        <v>4.9847953958347624</v>
      </c>
    </row>
    <row r="15" spans="2:16" s="31" customFormat="1" ht="18" customHeight="1">
      <c r="B15" s="33"/>
      <c r="C15" s="260" t="s">
        <v>456</v>
      </c>
      <c r="D15" s="109">
        <v>5.2714122014812572</v>
      </c>
      <c r="E15" s="109">
        <v>9.2472309204360013</v>
      </c>
      <c r="F15" s="109">
        <v>12.176914249137004</v>
      </c>
    </row>
    <row r="16" spans="2:16" s="31" customFormat="1" ht="18" customHeight="1">
      <c r="B16" s="33"/>
      <c r="C16" s="89" t="s">
        <v>457</v>
      </c>
      <c r="D16" s="100">
        <v>14.525365973431494</v>
      </c>
      <c r="E16" s="100">
        <v>103.83049501706148</v>
      </c>
      <c r="F16" s="100">
        <v>137.70748386291359</v>
      </c>
    </row>
    <row r="17" spans="2:6" s="31" customFormat="1" ht="18" customHeight="1">
      <c r="B17" s="33"/>
      <c r="C17" s="260" t="s">
        <v>458</v>
      </c>
      <c r="D17" s="109">
        <v>157.25982753701578</v>
      </c>
      <c r="E17" s="109">
        <v>292.63084277555981</v>
      </c>
      <c r="F17" s="109">
        <v>336.39339016086296</v>
      </c>
    </row>
    <row r="18" spans="2:6" s="33" customFormat="1" ht="20.100000000000001" customHeight="1" thickBot="1">
      <c r="C18" s="34"/>
      <c r="D18" s="34"/>
      <c r="E18" s="34"/>
      <c r="F18" s="34"/>
    </row>
    <row r="19" spans="2:6" s="31" customFormat="1" ht="18" customHeight="1" thickTop="1">
      <c r="B19" s="33"/>
      <c r="C19" s="86" t="s">
        <v>436</v>
      </c>
      <c r="D19" s="87">
        <v>2022</v>
      </c>
      <c r="E19" s="87">
        <v>2021</v>
      </c>
      <c r="F19" s="88">
        <v>2020</v>
      </c>
    </row>
    <row r="20" spans="2:6" s="31" customFormat="1" ht="18" customHeight="1">
      <c r="B20" s="33"/>
      <c r="C20" s="103" t="s">
        <v>136</v>
      </c>
      <c r="D20" s="104">
        <v>3211.58</v>
      </c>
      <c r="E20" s="104">
        <v>3622.71</v>
      </c>
      <c r="F20" s="104">
        <v>3940.26</v>
      </c>
    </row>
    <row r="21" spans="2:6" s="31" customFormat="1" ht="18" customHeight="1">
      <c r="B21" s="33"/>
      <c r="C21" s="103" t="s">
        <v>409</v>
      </c>
      <c r="D21" s="104">
        <v>48329.29</v>
      </c>
      <c r="E21" s="104">
        <v>326857.28999999998</v>
      </c>
      <c r="F21" s="104">
        <v>432159.55</v>
      </c>
    </row>
    <row r="22" spans="2:6" s="31" customFormat="1" ht="18" customHeight="1">
      <c r="B22" s="33"/>
      <c r="C22" s="103" t="s">
        <v>410</v>
      </c>
      <c r="D22" s="104">
        <v>340262</v>
      </c>
      <c r="E22" s="104">
        <v>339190</v>
      </c>
      <c r="F22" s="104">
        <v>336670</v>
      </c>
    </row>
    <row r="23" spans="2:6" s="31" customFormat="1" ht="18" customHeight="1">
      <c r="B23" s="33"/>
      <c r="C23" s="103" t="s">
        <v>22</v>
      </c>
      <c r="D23" s="104">
        <v>506469.74</v>
      </c>
      <c r="E23" s="104">
        <v>600928.84</v>
      </c>
      <c r="F23" s="104">
        <v>629209.71</v>
      </c>
    </row>
    <row r="24" spans="2:6" s="31" customFormat="1" ht="18" customHeight="1">
      <c r="B24" s="33"/>
      <c r="C24" s="249" t="s">
        <v>137</v>
      </c>
      <c r="D24" s="90">
        <v>32724.19</v>
      </c>
      <c r="E24" s="90">
        <v>31962.68</v>
      </c>
      <c r="F24" s="90">
        <v>37137.79</v>
      </c>
    </row>
    <row r="25" spans="2:6" s="31" customFormat="1" ht="18" customHeight="1">
      <c r="B25" s="33"/>
      <c r="C25" s="249" t="s">
        <v>138</v>
      </c>
      <c r="D25" s="90">
        <v>40807.440000000002</v>
      </c>
      <c r="E25" s="90">
        <v>43755.48</v>
      </c>
      <c r="F25" s="90">
        <v>43819.31</v>
      </c>
    </row>
    <row r="26" spans="2:6" s="31" customFormat="1" ht="18" customHeight="1">
      <c r="B26" s="33"/>
      <c r="C26" s="249" t="s">
        <v>139</v>
      </c>
      <c r="D26" s="90">
        <v>57078.85</v>
      </c>
      <c r="E26" s="90">
        <v>102418.65</v>
      </c>
      <c r="F26" s="90">
        <v>88936.88</v>
      </c>
    </row>
    <row r="27" spans="2:6" s="31" customFormat="1" ht="18" customHeight="1">
      <c r="B27" s="33"/>
      <c r="C27" s="249" t="s">
        <v>140</v>
      </c>
      <c r="D27" s="90">
        <v>131.86000000000001</v>
      </c>
      <c r="E27" s="90">
        <v>14256</v>
      </c>
      <c r="F27" s="90">
        <v>16140</v>
      </c>
    </row>
    <row r="28" spans="2:6" s="31" customFormat="1" ht="18" customHeight="1">
      <c r="B28" s="33"/>
      <c r="C28" s="249" t="s">
        <v>141</v>
      </c>
      <c r="D28" s="90">
        <v>33.04</v>
      </c>
      <c r="E28" s="90">
        <v>4750</v>
      </c>
      <c r="F28" s="90">
        <v>4798</v>
      </c>
    </row>
    <row r="29" spans="2:6" s="31" customFormat="1" ht="18" customHeight="1">
      <c r="B29" s="33"/>
      <c r="C29" s="249" t="s">
        <v>142</v>
      </c>
      <c r="D29" s="90">
        <v>1147.03</v>
      </c>
      <c r="E29" s="90">
        <v>45318</v>
      </c>
      <c r="F29" s="90">
        <v>56785</v>
      </c>
    </row>
    <row r="30" spans="2:6" s="31" customFormat="1" ht="18" customHeight="1">
      <c r="B30" s="33"/>
      <c r="C30" s="249" t="s">
        <v>143</v>
      </c>
      <c r="D30" s="90">
        <v>2552.9499999999998</v>
      </c>
      <c r="E30" s="90">
        <v>2158.61</v>
      </c>
      <c r="F30" s="90">
        <v>1553.33</v>
      </c>
    </row>
    <row r="31" spans="2:6" s="31" customFormat="1" ht="18" customHeight="1">
      <c r="B31" s="33"/>
      <c r="C31" s="249" t="s">
        <v>144</v>
      </c>
      <c r="D31" s="90">
        <v>107264.89</v>
      </c>
      <c r="E31" s="90">
        <v>109270.7</v>
      </c>
      <c r="F31" s="90">
        <v>114807.79</v>
      </c>
    </row>
    <row r="32" spans="2:6" s="31" customFormat="1" ht="18" customHeight="1">
      <c r="B32" s="33"/>
      <c r="C32" s="249" t="s">
        <v>145</v>
      </c>
      <c r="D32" s="90">
        <v>264729.49</v>
      </c>
      <c r="E32" s="90">
        <v>310719.48</v>
      </c>
      <c r="F32" s="90">
        <v>342177.38</v>
      </c>
    </row>
    <row r="33" spans="2:15" s="31" customFormat="1" ht="18" customHeight="1">
      <c r="B33" s="33"/>
      <c r="C33" s="91" t="s">
        <v>411</v>
      </c>
      <c r="D33" s="92">
        <v>558010.61</v>
      </c>
      <c r="E33" s="92">
        <f>SUM(E20,E21,E23)</f>
        <v>931408.84</v>
      </c>
      <c r="F33" s="92">
        <f>SUM(F20,F21,F23)</f>
        <v>1065309.52</v>
      </c>
    </row>
    <row r="34" spans="2:15" s="33" customFormat="1" ht="20.100000000000001" customHeight="1" thickBot="1">
      <c r="C34" s="34"/>
      <c r="D34" s="34"/>
      <c r="E34" s="34"/>
      <c r="F34" s="34"/>
    </row>
    <row r="35" spans="2:15" s="31" customFormat="1" ht="18" customHeight="1" thickTop="1">
      <c r="B35" s="33"/>
      <c r="C35" s="261" t="s">
        <v>462</v>
      </c>
      <c r="D35" s="87">
        <v>2022</v>
      </c>
      <c r="E35" s="87">
        <v>2021</v>
      </c>
      <c r="F35" s="88">
        <v>2020</v>
      </c>
    </row>
    <row r="36" spans="2:15" s="31" customFormat="1" ht="18" customHeight="1">
      <c r="B36" s="33"/>
      <c r="C36" s="89" t="s">
        <v>461</v>
      </c>
      <c r="D36" s="90">
        <v>3211.58</v>
      </c>
      <c r="E36" s="90">
        <v>3494</v>
      </c>
      <c r="F36" s="90">
        <v>2850</v>
      </c>
    </row>
    <row r="37" spans="2:15" s="31" customFormat="1" ht="18" customHeight="1">
      <c r="B37" s="33"/>
      <c r="C37" s="105" t="s">
        <v>445</v>
      </c>
      <c r="D37" s="106">
        <f>D33-D36</f>
        <v>554799.03</v>
      </c>
      <c r="E37" s="106">
        <f t="shared" ref="E37:F37" si="0">E33-E36</f>
        <v>927914.84</v>
      </c>
      <c r="F37" s="106">
        <f t="shared" si="0"/>
        <v>1062459.52</v>
      </c>
    </row>
    <row r="38" spans="2:15" s="31" customFormat="1" ht="18" customHeight="1" thickBot="1">
      <c r="B38" s="33"/>
    </row>
    <row r="39" spans="2:15" s="31" customFormat="1" ht="18" customHeight="1" thickTop="1">
      <c r="B39" s="33"/>
      <c r="C39" s="96"/>
      <c r="D39" s="346">
        <v>2022</v>
      </c>
      <c r="E39" s="346"/>
      <c r="F39" s="346"/>
      <c r="G39" s="346"/>
      <c r="H39" s="346">
        <v>2021</v>
      </c>
      <c r="I39" s="346"/>
      <c r="J39" s="346"/>
      <c r="K39" s="346"/>
      <c r="L39" s="348">
        <v>2020</v>
      </c>
      <c r="M39" s="348"/>
      <c r="N39" s="348"/>
      <c r="O39" s="348"/>
    </row>
    <row r="40" spans="2:15" s="31" customFormat="1" ht="18" customHeight="1">
      <c r="B40" s="33"/>
      <c r="C40" s="97" t="s">
        <v>460</v>
      </c>
      <c r="D40" s="111" t="s">
        <v>20</v>
      </c>
      <c r="E40" s="111" t="s">
        <v>146</v>
      </c>
      <c r="F40" s="111" t="s">
        <v>21</v>
      </c>
      <c r="G40" s="111" t="s">
        <v>50</v>
      </c>
      <c r="H40" s="111" t="s">
        <v>20</v>
      </c>
      <c r="I40" s="111" t="s">
        <v>146</v>
      </c>
      <c r="J40" s="111" t="s">
        <v>21</v>
      </c>
      <c r="K40" s="111" t="s">
        <v>50</v>
      </c>
      <c r="L40" s="111" t="s">
        <v>20</v>
      </c>
      <c r="M40" s="111" t="s">
        <v>146</v>
      </c>
      <c r="N40" s="111" t="s">
        <v>21</v>
      </c>
      <c r="O40" s="111" t="s">
        <v>50</v>
      </c>
    </row>
    <row r="41" spans="2:15" s="31" customFormat="1" ht="18" customHeight="1">
      <c r="B41" s="33"/>
      <c r="C41" s="89" t="s">
        <v>147</v>
      </c>
      <c r="D41" s="90">
        <v>1519.2999999999997</v>
      </c>
      <c r="E41" s="90">
        <v>4.5999999999999996</v>
      </c>
      <c r="F41" s="90">
        <v>36882.710000000006</v>
      </c>
      <c r="G41" s="104">
        <f>SUM(D41:F41)</f>
        <v>38406.610000000008</v>
      </c>
      <c r="H41" s="90">
        <v>1887.3300000000002</v>
      </c>
      <c r="I41" s="90">
        <v>33722.5</v>
      </c>
      <c r="J41" s="90">
        <v>51586.22</v>
      </c>
      <c r="K41" s="104">
        <f>SUM(H41:J41)</f>
        <v>87196.05</v>
      </c>
      <c r="L41" s="90">
        <v>1989.66</v>
      </c>
      <c r="M41" s="90">
        <v>79018.670000000013</v>
      </c>
      <c r="N41" s="90">
        <v>55838.32</v>
      </c>
      <c r="O41" s="104">
        <f>SUM(L41:N41)</f>
        <v>136846.65000000002</v>
      </c>
    </row>
    <row r="42" spans="2:15" s="31" customFormat="1" ht="18" customHeight="1">
      <c r="B42" s="33"/>
      <c r="C42" s="89" t="s">
        <v>148</v>
      </c>
      <c r="D42" s="90">
        <v>960.7399999999999</v>
      </c>
      <c r="E42" s="90">
        <v>40953.879999999997</v>
      </c>
      <c r="F42" s="90">
        <v>59118.52</v>
      </c>
      <c r="G42" s="104">
        <f t="shared" ref="G42:G53" si="1">SUM(D42:F42)</f>
        <v>101033.13999999998</v>
      </c>
      <c r="H42" s="90">
        <v>1127.4199999999998</v>
      </c>
      <c r="I42" s="90">
        <v>110444.19</v>
      </c>
      <c r="J42" s="90">
        <v>69841.310000000012</v>
      </c>
      <c r="K42" s="104">
        <f t="shared" ref="K42:K53" si="2">SUM(H42:J42)</f>
        <v>181412.92</v>
      </c>
      <c r="L42" s="90">
        <v>1114.42</v>
      </c>
      <c r="M42" s="90">
        <v>167694.92000000001</v>
      </c>
      <c r="N42" s="90">
        <v>66856.89</v>
      </c>
      <c r="O42" s="104">
        <f t="shared" ref="O42:O53" si="3">SUM(L42:N42)</f>
        <v>235666.23000000004</v>
      </c>
    </row>
    <row r="43" spans="2:15" s="31" customFormat="1" ht="18" customHeight="1">
      <c r="B43" s="33"/>
      <c r="C43" s="89" t="s">
        <v>149</v>
      </c>
      <c r="D43" s="90">
        <v>30.970000000000002</v>
      </c>
      <c r="E43" s="90">
        <v>0</v>
      </c>
      <c r="F43" s="90">
        <v>32936.82</v>
      </c>
      <c r="G43" s="104">
        <f t="shared" si="1"/>
        <v>32967.79</v>
      </c>
      <c r="H43" s="90">
        <v>72.929999999999993</v>
      </c>
      <c r="I43" s="90">
        <v>0</v>
      </c>
      <c r="J43" s="90">
        <v>40458.339999999997</v>
      </c>
      <c r="K43" s="104">
        <f t="shared" si="2"/>
        <v>40531.269999999997</v>
      </c>
      <c r="L43" s="90">
        <v>72.099999999999994</v>
      </c>
      <c r="M43" s="90">
        <v>0</v>
      </c>
      <c r="N43" s="90">
        <v>39827.03</v>
      </c>
      <c r="O43" s="104">
        <f t="shared" si="3"/>
        <v>39899.129999999997</v>
      </c>
    </row>
    <row r="44" spans="2:15" s="31" customFormat="1" ht="18" customHeight="1">
      <c r="B44" s="33"/>
      <c r="C44" s="89" t="s">
        <v>150</v>
      </c>
      <c r="D44" s="90">
        <v>0</v>
      </c>
      <c r="E44" s="90">
        <v>0</v>
      </c>
      <c r="F44" s="90">
        <v>5722.5099999999993</v>
      </c>
      <c r="G44" s="104">
        <f t="shared" si="1"/>
        <v>5722.5099999999993</v>
      </c>
      <c r="H44" s="90">
        <v>0</v>
      </c>
      <c r="I44" s="90">
        <v>0</v>
      </c>
      <c r="J44" s="90">
        <v>14284.039999999999</v>
      </c>
      <c r="K44" s="104">
        <f t="shared" si="2"/>
        <v>14284.039999999999</v>
      </c>
      <c r="L44" s="90">
        <v>0</v>
      </c>
      <c r="M44" s="90">
        <v>0</v>
      </c>
      <c r="N44" s="90">
        <v>12942.939999999999</v>
      </c>
      <c r="O44" s="104">
        <f t="shared" si="3"/>
        <v>12942.939999999999</v>
      </c>
    </row>
    <row r="45" spans="2:15" s="31" customFormat="1" ht="18" customHeight="1">
      <c r="B45" s="33"/>
      <c r="C45" s="89" t="s">
        <v>151</v>
      </c>
      <c r="D45" s="90">
        <v>172.32</v>
      </c>
      <c r="E45" s="90">
        <v>0</v>
      </c>
      <c r="F45" s="90">
        <v>24393.85</v>
      </c>
      <c r="G45" s="104">
        <f t="shared" si="1"/>
        <v>24566.17</v>
      </c>
      <c r="H45" s="90">
        <v>150.55999999999997</v>
      </c>
      <c r="I45" s="90">
        <v>2762.26</v>
      </c>
      <c r="J45" s="90">
        <v>33369.019999999997</v>
      </c>
      <c r="K45" s="104">
        <f t="shared" si="2"/>
        <v>36281.839999999997</v>
      </c>
      <c r="L45" s="90">
        <v>376.57000000000005</v>
      </c>
      <c r="M45" s="90">
        <v>5430.11</v>
      </c>
      <c r="N45" s="90">
        <v>42535.729999999996</v>
      </c>
      <c r="O45" s="104">
        <f t="shared" si="3"/>
        <v>48342.409999999996</v>
      </c>
    </row>
    <row r="46" spans="2:15" s="31" customFormat="1" ht="18" customHeight="1">
      <c r="B46" s="33"/>
      <c r="C46" s="89" t="s">
        <v>152</v>
      </c>
      <c r="D46" s="90">
        <v>0</v>
      </c>
      <c r="E46" s="90">
        <v>3.44</v>
      </c>
      <c r="F46" s="90">
        <v>42758.19</v>
      </c>
      <c r="G46" s="104">
        <f t="shared" si="1"/>
        <v>42761.630000000005</v>
      </c>
      <c r="H46" s="90">
        <v>0</v>
      </c>
      <c r="I46" s="90">
        <v>0</v>
      </c>
      <c r="J46" s="90">
        <v>58316.13</v>
      </c>
      <c r="K46" s="104">
        <f t="shared" si="2"/>
        <v>58316.13</v>
      </c>
      <c r="L46" s="90">
        <v>0</v>
      </c>
      <c r="M46" s="90">
        <v>0</v>
      </c>
      <c r="N46" s="90">
        <v>61014.79</v>
      </c>
      <c r="O46" s="104">
        <f t="shared" si="3"/>
        <v>61014.79</v>
      </c>
    </row>
    <row r="47" spans="2:15" s="31" customFormat="1" ht="18" customHeight="1">
      <c r="B47" s="33"/>
      <c r="C47" s="89" t="s">
        <v>153</v>
      </c>
      <c r="D47" s="90">
        <v>0</v>
      </c>
      <c r="E47" s="90">
        <v>353.07</v>
      </c>
      <c r="F47" s="90">
        <v>8372.5999999999985</v>
      </c>
      <c r="G47" s="104">
        <f t="shared" si="1"/>
        <v>8725.6699999999983</v>
      </c>
      <c r="H47" s="90">
        <v>0</v>
      </c>
      <c r="I47" s="90">
        <v>127.55</v>
      </c>
      <c r="J47" s="90">
        <v>6677.2400000000007</v>
      </c>
      <c r="K47" s="104">
        <f t="shared" si="2"/>
        <v>6804.7900000000009</v>
      </c>
      <c r="L47" s="90">
        <v>0</v>
      </c>
      <c r="M47" s="90">
        <v>214.85</v>
      </c>
      <c r="N47" s="90">
        <v>6849.49</v>
      </c>
      <c r="O47" s="104">
        <f t="shared" si="3"/>
        <v>7064.34</v>
      </c>
    </row>
    <row r="48" spans="2:15" s="31" customFormat="1" ht="18" customHeight="1">
      <c r="B48" s="33"/>
      <c r="C48" s="89" t="s">
        <v>154</v>
      </c>
      <c r="D48" s="90">
        <v>0</v>
      </c>
      <c r="E48" s="90">
        <v>0</v>
      </c>
      <c r="F48" s="90">
        <v>31227.570000000003</v>
      </c>
      <c r="G48" s="104">
        <f t="shared" si="1"/>
        <v>31227.570000000003</v>
      </c>
      <c r="H48" s="90">
        <v>0</v>
      </c>
      <c r="I48" s="90">
        <v>0</v>
      </c>
      <c r="J48" s="90">
        <v>36884.770000000004</v>
      </c>
      <c r="K48" s="104">
        <f t="shared" si="2"/>
        <v>36884.770000000004</v>
      </c>
      <c r="L48" s="90">
        <v>0</v>
      </c>
      <c r="M48" s="90">
        <v>0</v>
      </c>
      <c r="N48" s="90">
        <v>41393.53</v>
      </c>
      <c r="O48" s="104">
        <f t="shared" si="3"/>
        <v>41393.53</v>
      </c>
    </row>
    <row r="49" spans="2:15" s="31" customFormat="1" ht="18" customHeight="1">
      <c r="B49" s="33"/>
      <c r="C49" s="89" t="s">
        <v>155</v>
      </c>
      <c r="D49" s="90">
        <v>87.88000000000001</v>
      </c>
      <c r="E49" s="90">
        <v>0</v>
      </c>
      <c r="F49" s="90">
        <v>25079.63</v>
      </c>
      <c r="G49" s="104">
        <f t="shared" si="1"/>
        <v>25167.510000000002</v>
      </c>
      <c r="H49" s="90">
        <v>110.1</v>
      </c>
      <c r="I49" s="90">
        <v>0</v>
      </c>
      <c r="J49" s="90">
        <v>26222.52</v>
      </c>
      <c r="K49" s="104">
        <f t="shared" si="2"/>
        <v>26332.62</v>
      </c>
      <c r="L49" s="90">
        <v>110.1</v>
      </c>
      <c r="M49" s="90">
        <v>0</v>
      </c>
      <c r="N49" s="90">
        <v>30453.52</v>
      </c>
      <c r="O49" s="104">
        <f t="shared" si="3"/>
        <v>30563.62</v>
      </c>
    </row>
    <row r="50" spans="2:15" s="31" customFormat="1" ht="18" customHeight="1">
      <c r="B50" s="33"/>
      <c r="C50" s="89" t="s">
        <v>156</v>
      </c>
      <c r="D50" s="90">
        <v>3.85</v>
      </c>
      <c r="E50" s="90">
        <v>0</v>
      </c>
      <c r="F50" s="90">
        <v>2844.79</v>
      </c>
      <c r="G50" s="104">
        <f t="shared" si="1"/>
        <v>2848.64</v>
      </c>
      <c r="H50" s="90">
        <v>5</v>
      </c>
      <c r="I50" s="90">
        <v>15.16</v>
      </c>
      <c r="J50" s="90">
        <v>4360.6099999999997</v>
      </c>
      <c r="K50" s="104">
        <f t="shared" si="2"/>
        <v>4380.7699999999995</v>
      </c>
      <c r="L50" s="90">
        <v>5.01</v>
      </c>
      <c r="M50" s="90">
        <v>15.37</v>
      </c>
      <c r="N50" s="90">
        <v>5754.87</v>
      </c>
      <c r="O50" s="104">
        <f t="shared" si="3"/>
        <v>5775.25</v>
      </c>
    </row>
    <row r="51" spans="2:15" s="31" customFormat="1" ht="18" customHeight="1">
      <c r="B51" s="33"/>
      <c r="C51" s="89" t="s">
        <v>157</v>
      </c>
      <c r="D51" s="90">
        <v>7.5</v>
      </c>
      <c r="E51" s="90">
        <v>0</v>
      </c>
      <c r="F51" s="90">
        <v>1043.76</v>
      </c>
      <c r="G51" s="104">
        <f t="shared" si="1"/>
        <v>1051.26</v>
      </c>
      <c r="H51" s="90">
        <v>6.5699999999999994</v>
      </c>
      <c r="I51" s="90">
        <v>0</v>
      </c>
      <c r="J51" s="90">
        <v>1306.0100000000002</v>
      </c>
      <c r="K51" s="104">
        <f t="shared" si="2"/>
        <v>1312.5800000000002</v>
      </c>
      <c r="L51" s="90">
        <v>8.8800000000000008</v>
      </c>
      <c r="M51" s="90">
        <v>0</v>
      </c>
      <c r="N51" s="90">
        <v>1434.5</v>
      </c>
      <c r="O51" s="104">
        <f t="shared" si="3"/>
        <v>1443.38</v>
      </c>
    </row>
    <row r="52" spans="2:15" s="31" customFormat="1" ht="18" customHeight="1">
      <c r="B52" s="33"/>
      <c r="C52" s="89" t="s">
        <v>158</v>
      </c>
      <c r="D52" s="90">
        <v>429.02</v>
      </c>
      <c r="E52" s="90">
        <v>7014.3</v>
      </c>
      <c r="F52" s="90">
        <v>236088.79</v>
      </c>
      <c r="G52" s="104">
        <f t="shared" si="1"/>
        <v>243532.11000000002</v>
      </c>
      <c r="H52" s="90">
        <v>262.8</v>
      </c>
      <c r="I52" s="90">
        <v>179785.63</v>
      </c>
      <c r="J52" s="90">
        <v>257622.63</v>
      </c>
      <c r="K52" s="104">
        <f t="shared" si="2"/>
        <v>437671.06</v>
      </c>
      <c r="L52" s="90">
        <v>263.52</v>
      </c>
      <c r="M52" s="90">
        <v>179785.63</v>
      </c>
      <c r="N52" s="90">
        <v>264308.09999999998</v>
      </c>
      <c r="O52" s="104">
        <f t="shared" si="3"/>
        <v>444357.25</v>
      </c>
    </row>
    <row r="53" spans="2:15" s="31" customFormat="1" ht="18" customHeight="1">
      <c r="B53" s="33"/>
      <c r="C53" s="108" t="s">
        <v>128</v>
      </c>
      <c r="D53" s="279">
        <v>3211.5799999999995</v>
      </c>
      <c r="E53" s="279">
        <v>48329.29</v>
      </c>
      <c r="F53" s="279">
        <v>506469.74</v>
      </c>
      <c r="G53" s="279">
        <f t="shared" si="1"/>
        <v>558010.61</v>
      </c>
      <c r="H53" s="279">
        <v>3622.71</v>
      </c>
      <c r="I53" s="279">
        <v>326857.29000000004</v>
      </c>
      <c r="J53" s="279">
        <v>600928.84000000008</v>
      </c>
      <c r="K53" s="279">
        <f t="shared" si="2"/>
        <v>931408.84000000008</v>
      </c>
      <c r="L53" s="279">
        <v>3940.26</v>
      </c>
      <c r="M53" s="279">
        <v>432159.55000000005</v>
      </c>
      <c r="N53" s="279">
        <v>629209.71</v>
      </c>
      <c r="O53" s="279">
        <f t="shared" si="3"/>
        <v>1065309.52</v>
      </c>
    </row>
    <row r="54" spans="2:15" s="31" customFormat="1" ht="18" customHeight="1">
      <c r="B54" s="33"/>
    </row>
    <row r="55" spans="2:15" s="31" customFormat="1" ht="18" customHeight="1">
      <c r="B55" s="33"/>
      <c r="C55" s="345" t="s">
        <v>566</v>
      </c>
      <c r="D55" s="345"/>
      <c r="E55" s="345"/>
      <c r="F55" s="345"/>
      <c r="G55" s="345"/>
      <c r="H55" s="345"/>
      <c r="I55" s="345"/>
    </row>
    <row r="56" spans="2:15" s="31" customFormat="1" ht="18" customHeight="1">
      <c r="B56" s="33"/>
    </row>
    <row r="57" spans="2:15" s="31" customFormat="1" ht="14.1" customHeight="1">
      <c r="B57" s="33"/>
    </row>
    <row r="58" spans="2:15" s="31" customFormat="1" ht="14.1" customHeight="1">
      <c r="B58" s="33"/>
    </row>
    <row r="59" spans="2:15" s="31" customFormat="1" ht="14.1" customHeight="1">
      <c r="B59" s="33"/>
    </row>
    <row r="60" spans="2:15" s="31" customFormat="1" ht="14.1" customHeight="1">
      <c r="B60" s="33"/>
    </row>
    <row r="61" spans="2:15" s="31" customFormat="1" ht="14.1" customHeight="1">
      <c r="B61" s="33"/>
    </row>
    <row r="62" spans="2:15" s="31" customFormat="1" ht="14.1" customHeight="1">
      <c r="B62" s="33"/>
    </row>
    <row r="63" spans="2:15" s="31" customFormat="1" ht="14.1" customHeight="1">
      <c r="B63" s="33"/>
    </row>
    <row r="64" spans="2:15" s="31" customFormat="1" ht="14.1" customHeight="1">
      <c r="B64" s="33"/>
    </row>
    <row r="65" spans="2:2" s="31" customFormat="1" ht="14.1" customHeight="1">
      <c r="B65" s="33"/>
    </row>
    <row r="66" spans="2:2" s="31" customFormat="1" ht="14.1" customHeight="1">
      <c r="B66" s="33"/>
    </row>
    <row r="67" spans="2:2" s="31" customFormat="1" ht="14.1" customHeight="1">
      <c r="B67" s="33"/>
    </row>
    <row r="68" spans="2:2" s="31" customFormat="1" ht="14.1" customHeight="1">
      <c r="B68" s="33"/>
    </row>
    <row r="69" spans="2:2" s="31" customFormat="1" ht="14.1" customHeight="1">
      <c r="B69" s="33"/>
    </row>
    <row r="70" spans="2:2" s="31" customFormat="1" ht="14.1" customHeight="1">
      <c r="B70" s="33"/>
    </row>
    <row r="71" spans="2:2" s="31" customFormat="1" ht="14.1" customHeight="1">
      <c r="B71" s="33"/>
    </row>
    <row r="72" spans="2:2" s="31" customFormat="1" ht="14.1" customHeight="1">
      <c r="B72" s="33"/>
    </row>
    <row r="73" spans="2:2" s="31" customFormat="1" ht="14.1" customHeight="1">
      <c r="B73" s="33"/>
    </row>
    <row r="74" spans="2:2" s="31" customFormat="1" ht="14.1" customHeight="1">
      <c r="B74" s="33"/>
    </row>
  </sheetData>
  <mergeCells count="4">
    <mergeCell ref="C55:I55"/>
    <mergeCell ref="H39:K39"/>
    <mergeCell ref="D39:G39"/>
    <mergeCell ref="L39:O39"/>
  </mergeCells>
  <phoneticPr fontId="45"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F95CB-2DD2-4935-B732-016117D608FE}">
  <sheetPr>
    <tabColor theme="6" tint="0.79998168889431442"/>
  </sheetPr>
  <dimension ref="A1:O67"/>
  <sheetViews>
    <sheetView zoomScaleNormal="100" workbookViewId="0">
      <pane ySplit="1" topLeftCell="A2" activePane="bottomLeft" state="frozen"/>
      <selection pane="bottomLeft"/>
    </sheetView>
  </sheetViews>
  <sheetFormatPr defaultColWidth="8.6640625" defaultRowHeight="13.2"/>
  <cols>
    <col min="1" max="1" width="20.6640625" style="31" customWidth="1"/>
    <col min="2" max="2" width="10.6640625" style="33" customWidth="1"/>
    <col min="3" max="3" width="27.44140625" style="33" customWidth="1"/>
    <col min="4" max="15" width="19.33203125" style="33" customWidth="1"/>
    <col min="16" max="30" width="8.6640625" style="33"/>
    <col min="31" max="31" width="3.6640625" style="33" customWidth="1"/>
    <col min="32" max="16384" width="8.6640625" style="33"/>
  </cols>
  <sheetData>
    <row r="1" spans="1:15" s="31" customFormat="1" ht="75" customHeight="1"/>
    <row r="2" spans="1:15" s="31" customFormat="1" ht="20.100000000000001" customHeight="1"/>
    <row r="3" spans="1:15" s="31" customFormat="1" ht="40.35" customHeight="1" thickBot="1">
      <c r="B3" s="32"/>
      <c r="C3" s="84" t="s">
        <v>24</v>
      </c>
      <c r="D3" s="79"/>
      <c r="E3" s="79"/>
      <c r="F3" s="79"/>
      <c r="G3" s="79"/>
      <c r="H3" s="79"/>
      <c r="I3" s="79"/>
      <c r="J3" s="79"/>
      <c r="K3" s="79"/>
      <c r="L3" s="79"/>
      <c r="M3" s="79"/>
      <c r="N3" s="79"/>
      <c r="O3" s="79"/>
    </row>
    <row r="4" spans="1:15" ht="20.100000000000001" customHeight="1">
      <c r="A4" s="33"/>
      <c r="C4" s="34"/>
      <c r="D4" s="34"/>
      <c r="E4" s="34"/>
      <c r="F4" s="34"/>
    </row>
    <row r="5" spans="1:15" s="80" customFormat="1" ht="20.100000000000001" customHeight="1">
      <c r="C5" s="83" t="s">
        <v>413</v>
      </c>
      <c r="D5" s="81"/>
      <c r="E5" s="82"/>
      <c r="F5" s="82"/>
      <c r="G5" s="82"/>
      <c r="H5" s="82"/>
      <c r="I5" s="82"/>
      <c r="J5" s="82"/>
      <c r="K5" s="82"/>
      <c r="L5" s="82"/>
      <c r="M5" s="82"/>
      <c r="N5" s="82"/>
      <c r="O5" s="82"/>
    </row>
    <row r="6" spans="1:15" ht="20.100000000000001" customHeight="1" thickBot="1">
      <c r="A6" s="33"/>
      <c r="C6" s="34"/>
      <c r="D6" s="34"/>
      <c r="E6" s="34"/>
      <c r="F6" s="34"/>
    </row>
    <row r="7" spans="1:15" s="31" customFormat="1" ht="18" customHeight="1" thickTop="1">
      <c r="B7" s="33"/>
      <c r="C7" s="86"/>
      <c r="D7" s="87">
        <v>2022</v>
      </c>
      <c r="E7" s="87">
        <v>2021</v>
      </c>
      <c r="F7" s="88">
        <v>2020</v>
      </c>
    </row>
    <row r="8" spans="1:15" s="31" customFormat="1" ht="18" customHeight="1">
      <c r="B8" s="33"/>
      <c r="C8" s="103" t="s">
        <v>412</v>
      </c>
      <c r="D8" s="104">
        <v>84428</v>
      </c>
      <c r="E8" s="104">
        <v>84599</v>
      </c>
      <c r="F8" s="104">
        <v>44732</v>
      </c>
    </row>
    <row r="9" spans="1:15" s="31" customFormat="1" ht="18" customHeight="1">
      <c r="B9" s="33"/>
      <c r="C9" s="89" t="s">
        <v>160</v>
      </c>
      <c r="D9" s="90">
        <v>78474</v>
      </c>
      <c r="E9" s="90">
        <v>78722</v>
      </c>
      <c r="F9" s="90">
        <v>41984</v>
      </c>
    </row>
    <row r="10" spans="1:15" s="31" customFormat="1" ht="18" customHeight="1">
      <c r="B10" s="33"/>
      <c r="C10" s="89" t="s">
        <v>161</v>
      </c>
      <c r="D10" s="90">
        <v>5954</v>
      </c>
      <c r="E10" s="90">
        <v>5877</v>
      </c>
      <c r="F10" s="90">
        <v>2748</v>
      </c>
    </row>
    <row r="11" spans="1:15" s="31" customFormat="1" ht="18.75" customHeight="1">
      <c r="B11" s="33"/>
      <c r="C11" s="91" t="s">
        <v>25</v>
      </c>
      <c r="D11" s="280">
        <v>7.05216278959587E-2</v>
      </c>
      <c r="E11" s="280">
        <v>6.9468906251846901E-2</v>
      </c>
      <c r="F11" s="280">
        <v>6.1432531521058799E-2</v>
      </c>
    </row>
    <row r="12" spans="1:15" ht="118.5" customHeight="1" thickBot="1">
      <c r="A12" s="33"/>
      <c r="C12" s="34"/>
      <c r="D12" s="34"/>
      <c r="E12" s="34"/>
      <c r="F12" s="34"/>
    </row>
    <row r="13" spans="1:15" s="31" customFormat="1" ht="16.2" thickTop="1">
      <c r="B13" s="33"/>
      <c r="C13" s="96"/>
      <c r="D13" s="346">
        <v>2022</v>
      </c>
      <c r="E13" s="346"/>
      <c r="F13" s="346"/>
      <c r="G13" s="346"/>
      <c r="H13" s="346">
        <f>D13-1</f>
        <v>2021</v>
      </c>
      <c r="I13" s="346"/>
      <c r="J13" s="346"/>
      <c r="K13" s="346"/>
      <c r="L13" s="349">
        <f>H13-1</f>
        <v>2020</v>
      </c>
      <c r="M13" s="349"/>
      <c r="N13" s="349"/>
      <c r="O13" s="349"/>
    </row>
    <row r="14" spans="1:15" s="31" customFormat="1" ht="46.8">
      <c r="B14" s="33"/>
      <c r="C14" s="97" t="s">
        <v>162</v>
      </c>
      <c r="D14" s="111" t="s">
        <v>159</v>
      </c>
      <c r="E14" s="111" t="s">
        <v>160</v>
      </c>
      <c r="F14" s="111" t="s">
        <v>161</v>
      </c>
      <c r="G14" s="111" t="s">
        <v>163</v>
      </c>
      <c r="H14" s="111" t="s">
        <v>159</v>
      </c>
      <c r="I14" s="111" t="s">
        <v>160</v>
      </c>
      <c r="J14" s="111" t="s">
        <v>161</v>
      </c>
      <c r="K14" s="111" t="s">
        <v>163</v>
      </c>
      <c r="L14" s="111" t="s">
        <v>159</v>
      </c>
      <c r="M14" s="111" t="s">
        <v>160</v>
      </c>
      <c r="N14" s="111" t="s">
        <v>161</v>
      </c>
      <c r="O14" s="111" t="s">
        <v>163</v>
      </c>
    </row>
    <row r="15" spans="1:15" s="31" customFormat="1" ht="18" customHeight="1">
      <c r="B15" s="33"/>
      <c r="C15" s="89" t="s">
        <v>147</v>
      </c>
      <c r="D15" s="90">
        <v>10247</v>
      </c>
      <c r="E15" s="90">
        <v>9194</v>
      </c>
      <c r="F15" s="90">
        <v>1053</v>
      </c>
      <c r="G15" s="113">
        <f t="shared" ref="G15:G27" si="0">F15/D15</f>
        <v>0.10276178393676198</v>
      </c>
      <c r="H15" s="90">
        <v>10733</v>
      </c>
      <c r="I15" s="90">
        <v>9527</v>
      </c>
      <c r="J15" s="90">
        <v>1206</v>
      </c>
      <c r="K15" s="113">
        <f t="shared" ref="K15:K27" si="1">J15/H15</f>
        <v>0.11236373800428585</v>
      </c>
      <c r="L15" s="90">
        <v>8734</v>
      </c>
      <c r="M15" s="90">
        <v>7539</v>
      </c>
      <c r="N15" s="90">
        <f>997+198</f>
        <v>1195</v>
      </c>
      <c r="O15" s="113">
        <f t="shared" ref="O15:O22" si="2">N15/L15</f>
        <v>0.13682161667048318</v>
      </c>
    </row>
    <row r="16" spans="1:15" s="31" customFormat="1" ht="18" customHeight="1">
      <c r="B16" s="33"/>
      <c r="C16" s="89" t="s">
        <v>148</v>
      </c>
      <c r="D16" s="90">
        <v>20371</v>
      </c>
      <c r="E16" s="90">
        <v>19407</v>
      </c>
      <c r="F16" s="90">
        <v>964</v>
      </c>
      <c r="G16" s="113">
        <f t="shared" si="0"/>
        <v>4.7322173678268124E-2</v>
      </c>
      <c r="H16" s="90">
        <v>21663</v>
      </c>
      <c r="I16" s="90">
        <v>20581</v>
      </c>
      <c r="J16" s="90">
        <v>1082</v>
      </c>
      <c r="K16" s="113">
        <f t="shared" si="1"/>
        <v>4.9946914093154229E-2</v>
      </c>
      <c r="L16" s="90">
        <v>11477</v>
      </c>
      <c r="M16" s="90">
        <v>10961</v>
      </c>
      <c r="N16" s="90">
        <f>334+182</f>
        <v>516</v>
      </c>
      <c r="O16" s="113">
        <f t="shared" si="2"/>
        <v>4.495948418576283E-2</v>
      </c>
    </row>
    <row r="17" spans="2:15" s="31" customFormat="1" ht="18" customHeight="1">
      <c r="B17" s="33"/>
      <c r="C17" s="89" t="s">
        <v>149</v>
      </c>
      <c r="D17" s="90">
        <v>11840</v>
      </c>
      <c r="E17" s="90">
        <v>11128</v>
      </c>
      <c r="F17" s="90">
        <v>712</v>
      </c>
      <c r="G17" s="113">
        <f t="shared" si="0"/>
        <v>6.0135135135135138E-2</v>
      </c>
      <c r="H17" s="90">
        <v>12399</v>
      </c>
      <c r="I17" s="90">
        <v>11678</v>
      </c>
      <c r="J17" s="90">
        <v>721</v>
      </c>
      <c r="K17" s="113">
        <f t="shared" si="1"/>
        <v>5.8149850794418902E-2</v>
      </c>
      <c r="L17" s="90">
        <v>4753</v>
      </c>
      <c r="M17" s="90">
        <v>4651</v>
      </c>
      <c r="N17" s="90">
        <f>50+52</f>
        <v>102</v>
      </c>
      <c r="O17" s="113">
        <f t="shared" si="2"/>
        <v>2.146013044393015E-2</v>
      </c>
    </row>
    <row r="18" spans="2:15" s="31" customFormat="1" ht="18" customHeight="1">
      <c r="B18" s="33"/>
      <c r="C18" s="89" t="s">
        <v>150</v>
      </c>
      <c r="D18" s="90">
        <v>4994</v>
      </c>
      <c r="E18" s="90">
        <v>4924</v>
      </c>
      <c r="F18" s="90">
        <v>70</v>
      </c>
      <c r="G18" s="113">
        <f t="shared" si="0"/>
        <v>1.4016820184221065E-2</v>
      </c>
      <c r="H18" s="90">
        <v>5308</v>
      </c>
      <c r="I18" s="90">
        <v>5237</v>
      </c>
      <c r="J18" s="90">
        <v>71</v>
      </c>
      <c r="K18" s="113">
        <f t="shared" si="1"/>
        <v>1.3376036171816126E-2</v>
      </c>
      <c r="L18" s="90">
        <v>5085</v>
      </c>
      <c r="M18" s="90">
        <v>4749</v>
      </c>
      <c r="N18" s="90">
        <v>336</v>
      </c>
      <c r="O18" s="113">
        <f t="shared" si="2"/>
        <v>6.6076696165191739E-2</v>
      </c>
    </row>
    <row r="19" spans="2:15" s="31" customFormat="1" ht="18" customHeight="1">
      <c r="B19" s="33"/>
      <c r="C19" s="89" t="s">
        <v>151</v>
      </c>
      <c r="D19" s="90">
        <v>3961</v>
      </c>
      <c r="E19" s="90">
        <v>3806</v>
      </c>
      <c r="F19" s="90">
        <v>155</v>
      </c>
      <c r="G19" s="113">
        <f t="shared" si="0"/>
        <v>3.9131532441302699E-2</v>
      </c>
      <c r="H19" s="90">
        <v>769</v>
      </c>
      <c r="I19" s="90">
        <v>681</v>
      </c>
      <c r="J19" s="90">
        <v>88</v>
      </c>
      <c r="K19" s="113">
        <f t="shared" si="1"/>
        <v>0.11443433029908973</v>
      </c>
      <c r="L19" s="90">
        <v>817</v>
      </c>
      <c r="M19" s="90">
        <v>771</v>
      </c>
      <c r="N19" s="90">
        <f>23+23</f>
        <v>46</v>
      </c>
      <c r="O19" s="113">
        <f t="shared" si="2"/>
        <v>5.6303549571603426E-2</v>
      </c>
    </row>
    <row r="20" spans="2:15" s="31" customFormat="1" ht="18" customHeight="1">
      <c r="B20" s="33"/>
      <c r="C20" s="89" t="s">
        <v>152</v>
      </c>
      <c r="D20" s="90">
        <v>9257</v>
      </c>
      <c r="E20" s="90">
        <v>8365</v>
      </c>
      <c r="F20" s="90">
        <v>892</v>
      </c>
      <c r="G20" s="113">
        <f t="shared" si="0"/>
        <v>9.6359511720859894E-2</v>
      </c>
      <c r="H20" s="90">
        <v>9236</v>
      </c>
      <c r="I20" s="90">
        <v>8346</v>
      </c>
      <c r="J20" s="90">
        <v>890</v>
      </c>
      <c r="K20" s="113">
        <f t="shared" si="1"/>
        <v>9.6362061498484197E-2</v>
      </c>
      <c r="L20" s="90">
        <v>8419</v>
      </c>
      <c r="M20" s="90">
        <v>8323</v>
      </c>
      <c r="N20" s="90">
        <f>51+45</f>
        <v>96</v>
      </c>
      <c r="O20" s="113">
        <f t="shared" si="2"/>
        <v>1.140277942748545E-2</v>
      </c>
    </row>
    <row r="21" spans="2:15" s="31" customFormat="1" ht="18" customHeight="1">
      <c r="B21" s="33"/>
      <c r="C21" s="89" t="s">
        <v>153</v>
      </c>
      <c r="D21" s="90">
        <v>1651</v>
      </c>
      <c r="E21" s="90">
        <v>1610</v>
      </c>
      <c r="F21" s="90">
        <v>41</v>
      </c>
      <c r="G21" s="113">
        <f t="shared" si="0"/>
        <v>2.4833434282253181E-2</v>
      </c>
      <c r="H21" s="90">
        <v>1774</v>
      </c>
      <c r="I21" s="90">
        <v>1723</v>
      </c>
      <c r="J21" s="90">
        <v>51</v>
      </c>
      <c r="K21" s="113">
        <f t="shared" si="1"/>
        <v>2.874859075535513E-2</v>
      </c>
      <c r="L21" s="90">
        <v>520</v>
      </c>
      <c r="M21" s="90">
        <v>469</v>
      </c>
      <c r="N21" s="90">
        <f>31+20</f>
        <v>51</v>
      </c>
      <c r="O21" s="113">
        <f t="shared" si="2"/>
        <v>9.8076923076923075E-2</v>
      </c>
    </row>
    <row r="22" spans="2:15" s="31" customFormat="1" ht="18" customHeight="1">
      <c r="B22" s="33"/>
      <c r="C22" s="89" t="s">
        <v>154</v>
      </c>
      <c r="D22" s="90">
        <v>5719</v>
      </c>
      <c r="E22" s="90">
        <v>5210</v>
      </c>
      <c r="F22" s="90">
        <v>509</v>
      </c>
      <c r="G22" s="113">
        <f t="shared" si="0"/>
        <v>8.9001573701696104E-2</v>
      </c>
      <c r="H22" s="90">
        <v>5958</v>
      </c>
      <c r="I22" s="90">
        <v>5443</v>
      </c>
      <c r="J22" s="90">
        <v>515</v>
      </c>
      <c r="K22" s="113">
        <f t="shared" si="1"/>
        <v>8.6438402148371937E-2</v>
      </c>
      <c r="L22" s="90">
        <v>4927</v>
      </c>
      <c r="M22" s="90">
        <v>4521</v>
      </c>
      <c r="N22" s="90">
        <f>357+49</f>
        <v>406</v>
      </c>
      <c r="O22" s="113">
        <f t="shared" si="2"/>
        <v>8.2403085041607468E-2</v>
      </c>
    </row>
    <row r="23" spans="2:15" s="31" customFormat="1" ht="18" customHeight="1">
      <c r="B23" s="33"/>
      <c r="C23" s="89" t="s">
        <v>155</v>
      </c>
      <c r="D23" s="90">
        <v>4698</v>
      </c>
      <c r="E23" s="90">
        <v>4236</v>
      </c>
      <c r="F23" s="90">
        <v>462</v>
      </c>
      <c r="G23" s="113">
        <f t="shared" si="0"/>
        <v>9.8339719029374204E-2</v>
      </c>
      <c r="H23" s="90">
        <v>3189</v>
      </c>
      <c r="I23" s="90">
        <v>2880</v>
      </c>
      <c r="J23" s="90">
        <v>309</v>
      </c>
      <c r="K23" s="113">
        <f t="shared" si="1"/>
        <v>9.6895578551269984E-2</v>
      </c>
      <c r="L23" s="90" t="s">
        <v>51</v>
      </c>
      <c r="M23" s="90" t="s">
        <v>51</v>
      </c>
      <c r="N23" s="90" t="s">
        <v>51</v>
      </c>
      <c r="O23" s="113" t="s">
        <v>51</v>
      </c>
    </row>
    <row r="24" spans="2:15" s="31" customFormat="1" ht="18" customHeight="1">
      <c r="B24" s="33"/>
      <c r="C24" s="89" t="s">
        <v>156</v>
      </c>
      <c r="D24" s="90">
        <v>1385</v>
      </c>
      <c r="E24" s="90">
        <v>1376</v>
      </c>
      <c r="F24" s="90">
        <v>9</v>
      </c>
      <c r="G24" s="113">
        <f t="shared" si="0"/>
        <v>6.4981949458483759E-3</v>
      </c>
      <c r="H24" s="90">
        <v>1351</v>
      </c>
      <c r="I24" s="90">
        <v>1320</v>
      </c>
      <c r="J24" s="90">
        <v>31</v>
      </c>
      <c r="K24" s="113">
        <f t="shared" si="1"/>
        <v>2.2945965951147299E-2</v>
      </c>
      <c r="L24" s="90" t="s">
        <v>51</v>
      </c>
      <c r="M24" s="90" t="s">
        <v>51</v>
      </c>
      <c r="N24" s="90" t="s">
        <v>51</v>
      </c>
      <c r="O24" s="113" t="s">
        <v>51</v>
      </c>
    </row>
    <row r="25" spans="2:15" s="31" customFormat="1" ht="18" customHeight="1">
      <c r="B25" s="33"/>
      <c r="C25" s="89" t="s">
        <v>157</v>
      </c>
      <c r="D25" s="90">
        <v>2437</v>
      </c>
      <c r="E25" s="90">
        <v>2413</v>
      </c>
      <c r="F25" s="90">
        <v>24</v>
      </c>
      <c r="G25" s="113">
        <f t="shared" si="0"/>
        <v>9.8481739844070576E-3</v>
      </c>
      <c r="H25" s="90">
        <v>5308</v>
      </c>
      <c r="I25" s="90">
        <v>5237</v>
      </c>
      <c r="J25" s="90">
        <v>71</v>
      </c>
      <c r="K25" s="113">
        <f t="shared" si="1"/>
        <v>1.3376036171816126E-2</v>
      </c>
      <c r="L25" s="90" t="s">
        <v>51</v>
      </c>
      <c r="M25" s="90" t="s">
        <v>51</v>
      </c>
      <c r="N25" s="90" t="s">
        <v>51</v>
      </c>
      <c r="O25" s="113" t="s">
        <v>51</v>
      </c>
    </row>
    <row r="26" spans="2:15" s="31" customFormat="1" ht="18" customHeight="1">
      <c r="B26" s="33"/>
      <c r="C26" s="89" t="s">
        <v>158</v>
      </c>
      <c r="D26" s="90">
        <v>7868</v>
      </c>
      <c r="E26" s="90">
        <v>6805</v>
      </c>
      <c r="F26" s="90">
        <v>1063</v>
      </c>
      <c r="G26" s="113">
        <f t="shared" si="0"/>
        <v>0.13510421962379257</v>
      </c>
      <c r="H26" s="90">
        <v>6911</v>
      </c>
      <c r="I26" s="90">
        <v>6069</v>
      </c>
      <c r="J26" s="90">
        <v>842</v>
      </c>
      <c r="K26" s="113">
        <f t="shared" si="1"/>
        <v>0.12183475618579077</v>
      </c>
      <c r="L26" s="90" t="s">
        <v>51</v>
      </c>
      <c r="M26" s="90" t="s">
        <v>51</v>
      </c>
      <c r="N26" s="90" t="s">
        <v>51</v>
      </c>
      <c r="O26" s="113" t="s">
        <v>51</v>
      </c>
    </row>
    <row r="27" spans="2:15" s="31" customFormat="1" ht="18" customHeight="1">
      <c r="B27" s="33"/>
      <c r="C27" s="91" t="s">
        <v>128</v>
      </c>
      <c r="D27" s="112">
        <v>84428</v>
      </c>
      <c r="E27" s="112">
        <v>78474</v>
      </c>
      <c r="F27" s="112">
        <v>5954</v>
      </c>
      <c r="G27" s="110">
        <f t="shared" si="0"/>
        <v>7.0521627895958686E-2</v>
      </c>
      <c r="H27" s="112">
        <f>SUM(H15:H26)</f>
        <v>84599</v>
      </c>
      <c r="I27" s="112">
        <f>SUM(I15:I26)</f>
        <v>78722</v>
      </c>
      <c r="J27" s="112">
        <f>SUM(J15:J26)</f>
        <v>5877</v>
      </c>
      <c r="K27" s="110">
        <f t="shared" si="1"/>
        <v>6.9468906251846943E-2</v>
      </c>
      <c r="L27" s="112">
        <f>SUM(L15:L26)</f>
        <v>44732</v>
      </c>
      <c r="M27" s="112">
        <f>SUM(M15:M26)</f>
        <v>41984</v>
      </c>
      <c r="N27" s="112">
        <f>SUM(N15:N26)</f>
        <v>2748</v>
      </c>
      <c r="O27" s="110">
        <f>N27/L27</f>
        <v>6.143253152105875E-2</v>
      </c>
    </row>
    <row r="28" spans="2:15" s="31" customFormat="1">
      <c r="B28" s="33"/>
    </row>
    <row r="29" spans="2:15" s="31" customFormat="1">
      <c r="B29" s="33"/>
    </row>
    <row r="30" spans="2:15" s="31" customFormat="1">
      <c r="B30" s="33"/>
    </row>
    <row r="31" spans="2:15" s="31" customFormat="1">
      <c r="B31" s="33"/>
    </row>
    <row r="32" spans="2:15" s="31" customFormat="1">
      <c r="B32" s="33"/>
    </row>
    <row r="33" spans="2:2" s="31" customFormat="1">
      <c r="B33" s="33"/>
    </row>
    <row r="34" spans="2:2" s="31" customFormat="1">
      <c r="B34" s="33"/>
    </row>
    <row r="35" spans="2:2" s="31" customFormat="1">
      <c r="B35" s="33"/>
    </row>
    <row r="36" spans="2:2" s="31" customFormat="1">
      <c r="B36" s="33"/>
    </row>
    <row r="37" spans="2:2" s="31" customFormat="1">
      <c r="B37" s="33"/>
    </row>
    <row r="38" spans="2:2" s="31" customFormat="1">
      <c r="B38" s="33"/>
    </row>
    <row r="39" spans="2:2" s="31" customFormat="1">
      <c r="B39" s="33"/>
    </row>
    <row r="40" spans="2:2" s="31" customFormat="1">
      <c r="B40" s="33"/>
    </row>
    <row r="41" spans="2:2" s="31" customFormat="1">
      <c r="B41" s="33"/>
    </row>
    <row r="42" spans="2:2" s="31" customFormat="1">
      <c r="B42" s="33"/>
    </row>
    <row r="43" spans="2:2" s="31" customFormat="1">
      <c r="B43" s="33"/>
    </row>
    <row r="44" spans="2:2" s="31" customFormat="1">
      <c r="B44" s="33"/>
    </row>
    <row r="45" spans="2:2" s="31" customFormat="1">
      <c r="B45" s="33"/>
    </row>
    <row r="46" spans="2:2" s="31" customFormat="1">
      <c r="B46" s="33"/>
    </row>
    <row r="47" spans="2:2" s="31" customFormat="1">
      <c r="B47" s="33"/>
    </row>
    <row r="48" spans="2:2" s="31" customFormat="1">
      <c r="B48" s="33"/>
    </row>
    <row r="49" spans="2:2" s="31" customFormat="1">
      <c r="B49" s="33"/>
    </row>
    <row r="50" spans="2:2" s="31" customFormat="1">
      <c r="B50" s="33"/>
    </row>
    <row r="51" spans="2:2" s="31" customFormat="1">
      <c r="B51" s="33"/>
    </row>
    <row r="52" spans="2:2" s="31" customFormat="1">
      <c r="B52" s="33"/>
    </row>
    <row r="53" spans="2:2" s="31" customFormat="1">
      <c r="B53" s="33"/>
    </row>
    <row r="54" spans="2:2" s="31" customFormat="1">
      <c r="B54" s="33"/>
    </row>
    <row r="55" spans="2:2" s="31" customFormat="1">
      <c r="B55" s="33"/>
    </row>
    <row r="56" spans="2:2" s="31" customFormat="1">
      <c r="B56" s="33"/>
    </row>
    <row r="57" spans="2:2" s="31" customFormat="1">
      <c r="B57" s="33"/>
    </row>
    <row r="58" spans="2:2" s="31" customFormat="1">
      <c r="B58" s="33"/>
    </row>
    <row r="59" spans="2:2" s="31" customFormat="1">
      <c r="B59" s="33"/>
    </row>
    <row r="60" spans="2:2" s="31" customFormat="1">
      <c r="B60" s="33"/>
    </row>
    <row r="61" spans="2:2" s="31" customFormat="1">
      <c r="B61" s="33"/>
    </row>
    <row r="62" spans="2:2" s="31" customFormat="1">
      <c r="B62" s="33"/>
    </row>
    <row r="63" spans="2:2" s="31" customFormat="1">
      <c r="B63" s="33"/>
    </row>
    <row r="64" spans="2:2" s="31" customFormat="1">
      <c r="B64" s="33"/>
    </row>
    <row r="65" spans="2:2" s="31" customFormat="1">
      <c r="B65" s="33"/>
    </row>
    <row r="66" spans="2:2" s="31" customFormat="1">
      <c r="B66" s="33"/>
    </row>
    <row r="67" spans="2:2" s="31" customFormat="1">
      <c r="B67" s="33"/>
    </row>
  </sheetData>
  <mergeCells count="3">
    <mergeCell ref="D13:G13"/>
    <mergeCell ref="H13:K13"/>
    <mergeCell ref="L13:O13"/>
  </mergeCells>
  <pageMargins left="0.7" right="0.7" top="0.75" bottom="0.75" header="0.3" footer="0.3"/>
  <pageSetup paperSize="9" orientation="portrait" r:id="rId1"/>
  <ignoredErrors>
    <ignoredError sqref="K27"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355A9-1483-43B4-BBB2-59C82F3AE7CA}">
  <sheetPr>
    <tabColor theme="6" tint="0.79998168889431442"/>
  </sheetPr>
  <dimension ref="A1:W512"/>
  <sheetViews>
    <sheetView showGridLines="0" zoomScaleNormal="100" workbookViewId="0">
      <pane ySplit="1" topLeftCell="A2" activePane="bottomLeft" state="frozen"/>
      <selection pane="bottomLeft"/>
    </sheetView>
  </sheetViews>
  <sheetFormatPr defaultColWidth="8.6640625" defaultRowHeight="12.75" customHeight="1"/>
  <cols>
    <col min="1" max="1" width="20.6640625" style="31" customWidth="1"/>
    <col min="2" max="2" width="10.6640625" style="33" customWidth="1"/>
    <col min="3" max="3" width="118.109375" style="72" customWidth="1"/>
    <col min="4" max="4" width="7.109375" style="72" customWidth="1"/>
    <col min="5" max="5" width="15.109375" style="72" customWidth="1"/>
    <col min="6" max="6" width="10.44140625" style="72" customWidth="1"/>
    <col min="7" max="8" width="7.109375" style="72" customWidth="1"/>
    <col min="9" max="9" width="10" style="72" customWidth="1"/>
    <col min="10" max="23" width="7.109375" style="72" customWidth="1"/>
    <col min="24" max="16384" width="8.6640625" style="72"/>
  </cols>
  <sheetData>
    <row r="1" spans="2:23" s="31" customFormat="1" ht="75" customHeight="1"/>
    <row r="2" spans="2:23" s="31" customFormat="1" ht="20.100000000000001" customHeight="1"/>
    <row r="3" spans="2:23" s="31" customFormat="1" ht="40.35" customHeight="1" thickBot="1">
      <c r="B3" s="32"/>
      <c r="C3" s="85" t="s">
        <v>164</v>
      </c>
      <c r="D3" s="79"/>
      <c r="E3" s="79"/>
      <c r="F3" s="79"/>
      <c r="G3" s="79"/>
      <c r="H3" s="79"/>
      <c r="I3" s="79"/>
      <c r="J3" s="79"/>
      <c r="K3" s="79"/>
      <c r="L3" s="79"/>
      <c r="M3" s="79"/>
      <c r="N3" s="79"/>
      <c r="O3" s="79"/>
      <c r="P3" s="79"/>
      <c r="Q3" s="79"/>
      <c r="R3" s="79"/>
      <c r="S3" s="79"/>
      <c r="T3" s="79"/>
      <c r="U3" s="79"/>
      <c r="V3" s="79"/>
      <c r="W3" s="79"/>
    </row>
    <row r="4" spans="2:23" s="33" customFormat="1" ht="20.100000000000001" customHeight="1">
      <c r="C4" s="34"/>
      <c r="D4" s="34"/>
      <c r="E4" s="34"/>
      <c r="F4" s="34"/>
    </row>
    <row r="5" spans="2:23" s="33" customFormat="1" ht="20.100000000000001" customHeight="1">
      <c r="C5" s="351" t="s">
        <v>465</v>
      </c>
      <c r="D5" s="351"/>
      <c r="E5" s="351"/>
      <c r="F5" s="351"/>
      <c r="G5" s="351"/>
      <c r="H5" s="351"/>
      <c r="I5" s="351"/>
      <c r="J5" s="351"/>
      <c r="K5" s="351"/>
      <c r="L5" s="351"/>
      <c r="M5" s="351"/>
      <c r="N5" s="351"/>
      <c r="O5" s="351"/>
      <c r="P5" s="351"/>
      <c r="Q5" s="351"/>
      <c r="R5" s="351"/>
      <c r="S5" s="351"/>
      <c r="T5" s="351"/>
      <c r="U5" s="351"/>
      <c r="V5" s="351"/>
      <c r="W5" s="351"/>
    </row>
    <row r="6" spans="2:23" s="33" customFormat="1" ht="20.100000000000001" customHeight="1">
      <c r="C6" s="351"/>
      <c r="D6" s="351"/>
      <c r="E6" s="351"/>
      <c r="F6" s="351"/>
      <c r="G6" s="351"/>
      <c r="H6" s="351"/>
      <c r="I6" s="351"/>
      <c r="J6" s="351"/>
      <c r="K6" s="351"/>
      <c r="L6" s="351"/>
      <c r="M6" s="351"/>
      <c r="N6" s="351"/>
      <c r="O6" s="351"/>
      <c r="P6" s="351"/>
      <c r="Q6" s="351"/>
      <c r="R6" s="351"/>
      <c r="S6" s="351"/>
      <c r="T6" s="351"/>
      <c r="U6" s="351"/>
      <c r="V6" s="351"/>
      <c r="W6" s="351"/>
    </row>
    <row r="7" spans="2:23" s="33" customFormat="1" ht="20.100000000000001" customHeight="1">
      <c r="C7" s="351"/>
      <c r="D7" s="351"/>
      <c r="E7" s="351"/>
      <c r="F7" s="351"/>
      <c r="G7" s="351"/>
      <c r="H7" s="351"/>
      <c r="I7" s="351"/>
      <c r="J7" s="351"/>
      <c r="K7" s="351"/>
      <c r="L7" s="351"/>
      <c r="M7" s="351"/>
      <c r="N7" s="351"/>
      <c r="O7" s="351"/>
      <c r="P7" s="351"/>
      <c r="Q7" s="351"/>
      <c r="R7" s="351"/>
      <c r="S7" s="351"/>
      <c r="T7" s="351"/>
      <c r="U7" s="351"/>
      <c r="V7" s="351"/>
      <c r="W7" s="351"/>
    </row>
    <row r="8" spans="2:23" s="33" customFormat="1" ht="20.100000000000001" customHeight="1">
      <c r="C8" s="351"/>
      <c r="D8" s="351"/>
      <c r="E8" s="351"/>
      <c r="F8" s="351"/>
      <c r="G8" s="351"/>
      <c r="H8" s="351"/>
      <c r="I8" s="351"/>
      <c r="J8" s="351"/>
      <c r="K8" s="351"/>
      <c r="L8" s="351"/>
      <c r="M8" s="351"/>
      <c r="N8" s="351"/>
      <c r="O8" s="351"/>
      <c r="P8" s="351"/>
      <c r="Q8" s="351"/>
      <c r="R8" s="351"/>
      <c r="S8" s="351"/>
      <c r="T8" s="351"/>
      <c r="U8" s="351"/>
      <c r="V8" s="351"/>
      <c r="W8" s="351"/>
    </row>
    <row r="9" spans="2:23" s="33" customFormat="1" ht="20.100000000000001" customHeight="1">
      <c r="C9" s="351"/>
      <c r="D9" s="351"/>
      <c r="E9" s="351"/>
      <c r="F9" s="351"/>
      <c r="G9" s="351"/>
      <c r="H9" s="351"/>
      <c r="I9" s="351"/>
      <c r="J9" s="351"/>
      <c r="K9" s="351"/>
      <c r="L9" s="351"/>
      <c r="M9" s="351"/>
      <c r="N9" s="351"/>
      <c r="O9" s="351"/>
      <c r="P9" s="351"/>
      <c r="Q9" s="351"/>
      <c r="R9" s="351"/>
      <c r="S9" s="351"/>
      <c r="T9" s="351"/>
      <c r="U9" s="351"/>
      <c r="V9" s="351"/>
      <c r="W9" s="351"/>
    </row>
    <row r="10" spans="2:23" s="33" customFormat="1" ht="20.100000000000001" customHeight="1">
      <c r="C10" s="351"/>
      <c r="D10" s="351"/>
      <c r="E10" s="351"/>
      <c r="F10" s="351"/>
      <c r="G10" s="351"/>
      <c r="H10" s="351"/>
      <c r="I10" s="351"/>
      <c r="J10" s="351"/>
      <c r="K10" s="351"/>
      <c r="L10" s="351"/>
      <c r="M10" s="351"/>
      <c r="N10" s="351"/>
      <c r="O10" s="351"/>
      <c r="P10" s="351"/>
      <c r="Q10" s="351"/>
      <c r="R10" s="351"/>
      <c r="S10" s="351"/>
      <c r="T10" s="351"/>
      <c r="U10" s="351"/>
      <c r="V10" s="351"/>
      <c r="W10" s="351"/>
    </row>
    <row r="11" spans="2:23" s="33" customFormat="1" ht="20.100000000000001" customHeight="1">
      <c r="C11" s="34"/>
      <c r="D11" s="34"/>
      <c r="E11" s="34"/>
      <c r="F11" s="34"/>
    </row>
    <row r="12" spans="2:23" s="33" customFormat="1" ht="20.100000000000001" customHeight="1">
      <c r="C12" s="34"/>
      <c r="D12" s="34"/>
      <c r="E12" s="34"/>
      <c r="F12" s="34"/>
    </row>
    <row r="13" spans="2:23" s="33" customFormat="1" ht="20.100000000000001" customHeight="1">
      <c r="C13" s="34"/>
      <c r="D13" s="34"/>
      <c r="E13" s="34"/>
      <c r="F13" s="34"/>
    </row>
    <row r="14" spans="2:23" s="33" customFormat="1" ht="20.100000000000001" customHeight="1">
      <c r="C14" s="34"/>
      <c r="D14" s="34"/>
      <c r="E14" s="34"/>
      <c r="F14" s="34"/>
    </row>
    <row r="15" spans="2:23" s="33" customFormat="1" ht="20.100000000000001" customHeight="1">
      <c r="C15" s="34"/>
      <c r="D15" s="34"/>
      <c r="E15" s="34"/>
      <c r="F15" s="34"/>
    </row>
    <row r="16" spans="2:23" s="33" customFormat="1" ht="20.100000000000001" customHeight="1">
      <c r="C16" s="34"/>
      <c r="D16" s="34"/>
      <c r="E16" s="34"/>
      <c r="F16" s="34"/>
    </row>
    <row r="17" spans="1:23" s="33" customFormat="1" ht="20.100000000000001" customHeight="1">
      <c r="C17" s="34"/>
      <c r="D17" s="34"/>
      <c r="E17" s="34"/>
      <c r="F17" s="34"/>
    </row>
    <row r="18" spans="1:23" s="33" customFormat="1" ht="20.100000000000001" customHeight="1">
      <c r="C18" s="34"/>
      <c r="D18" s="34"/>
      <c r="E18" s="34"/>
      <c r="F18" s="34"/>
    </row>
    <row r="19" spans="1:23" s="33" customFormat="1" ht="20.100000000000001" customHeight="1">
      <c r="C19" s="34"/>
      <c r="D19" s="34"/>
      <c r="E19" s="34"/>
      <c r="F19" s="34"/>
    </row>
    <row r="20" spans="1:23" s="33" customFormat="1" ht="20.100000000000001" customHeight="1">
      <c r="C20" s="34"/>
      <c r="D20" s="34"/>
      <c r="E20" s="34"/>
      <c r="F20" s="34"/>
    </row>
    <row r="21" spans="1:23" s="33" customFormat="1" ht="20.100000000000001" customHeight="1">
      <c r="C21" s="34"/>
      <c r="D21" s="34"/>
      <c r="E21" s="34"/>
      <c r="F21" s="34"/>
    </row>
    <row r="22" spans="1:23" s="33" customFormat="1" ht="20.100000000000001" customHeight="1">
      <c r="C22" s="34"/>
      <c r="D22" s="34"/>
      <c r="E22" s="34"/>
      <c r="F22" s="34"/>
    </row>
    <row r="23" spans="1:23" s="33" customFormat="1" ht="20.100000000000001" customHeight="1">
      <c r="C23" s="34"/>
      <c r="D23" s="34"/>
      <c r="E23" s="34"/>
      <c r="F23" s="34"/>
    </row>
    <row r="24" spans="1:23" s="33" customFormat="1" ht="20.100000000000001" customHeight="1">
      <c r="C24" s="34"/>
      <c r="D24" s="34"/>
      <c r="E24" s="34"/>
      <c r="F24" s="34"/>
    </row>
    <row r="25" spans="1:23" s="33" customFormat="1" ht="13.2">
      <c r="C25" s="34"/>
      <c r="D25" s="34"/>
      <c r="E25" s="34"/>
      <c r="F25" s="34"/>
    </row>
    <row r="26" spans="1:23" s="33" customFormat="1" ht="20.100000000000001" customHeight="1" thickBot="1">
      <c r="C26" s="34"/>
      <c r="D26" s="34"/>
      <c r="E26" s="34"/>
      <c r="F26" s="34"/>
    </row>
    <row r="27" spans="1:23" s="73" customFormat="1" ht="38.25" customHeight="1" thickTop="1">
      <c r="A27" s="31"/>
      <c r="B27" s="33"/>
      <c r="C27" s="359" t="s">
        <v>166</v>
      </c>
      <c r="D27" s="361" t="s">
        <v>494</v>
      </c>
      <c r="E27" s="354" t="s">
        <v>495</v>
      </c>
      <c r="F27" s="354" t="s">
        <v>167</v>
      </c>
      <c r="G27" s="356" t="s">
        <v>165</v>
      </c>
      <c r="H27" s="357"/>
      <c r="I27" s="357"/>
      <c r="J27" s="357"/>
      <c r="K27" s="357"/>
      <c r="L27" s="357"/>
      <c r="M27" s="357" t="s">
        <v>496</v>
      </c>
      <c r="N27" s="357"/>
      <c r="O27" s="357"/>
      <c r="P27" s="357"/>
      <c r="Q27" s="357"/>
      <c r="R27" s="357"/>
      <c r="S27" s="361" t="s">
        <v>174</v>
      </c>
      <c r="T27" s="361" t="s">
        <v>497</v>
      </c>
      <c r="U27" s="363" t="s">
        <v>498</v>
      </c>
      <c r="V27" s="354" t="s">
        <v>499</v>
      </c>
      <c r="W27" s="354" t="s">
        <v>175</v>
      </c>
    </row>
    <row r="28" spans="1:23" s="73" customFormat="1" ht="145.5" customHeight="1">
      <c r="A28" s="31"/>
      <c r="B28" s="33"/>
      <c r="C28" s="360"/>
      <c r="D28" s="362"/>
      <c r="E28" s="355"/>
      <c r="F28" s="355"/>
      <c r="G28" s="281" t="s">
        <v>168</v>
      </c>
      <c r="H28" s="282" t="s">
        <v>169</v>
      </c>
      <c r="I28" s="283" t="s">
        <v>170</v>
      </c>
      <c r="J28" s="283" t="s">
        <v>171</v>
      </c>
      <c r="K28" s="283" t="s">
        <v>172</v>
      </c>
      <c r="L28" s="283" t="s">
        <v>173</v>
      </c>
      <c r="M28" s="282" t="s">
        <v>168</v>
      </c>
      <c r="N28" s="282" t="s">
        <v>169</v>
      </c>
      <c r="O28" s="282" t="s">
        <v>170</v>
      </c>
      <c r="P28" s="282" t="s">
        <v>171</v>
      </c>
      <c r="Q28" s="282" t="s">
        <v>172</v>
      </c>
      <c r="R28" s="284" t="s">
        <v>173</v>
      </c>
      <c r="S28" s="362"/>
      <c r="T28" s="362"/>
      <c r="U28" s="364"/>
      <c r="V28" s="355"/>
      <c r="W28" s="355"/>
    </row>
    <row r="29" spans="1:23" s="73" customFormat="1" ht="18" customHeight="1">
      <c r="A29" s="31"/>
      <c r="B29" s="33"/>
      <c r="C29" s="114"/>
      <c r="D29" s="114"/>
      <c r="E29" s="114"/>
      <c r="F29" s="114"/>
      <c r="G29" s="114"/>
      <c r="H29" s="114"/>
      <c r="I29" s="114"/>
      <c r="J29" s="114"/>
      <c r="K29" s="114"/>
      <c r="L29" s="114"/>
      <c r="M29" s="114"/>
      <c r="N29" s="114"/>
      <c r="O29" s="114"/>
      <c r="P29" s="114"/>
      <c r="Q29" s="114"/>
      <c r="R29" s="114"/>
      <c r="S29" s="114"/>
      <c r="T29" s="114"/>
      <c r="U29" s="114"/>
      <c r="V29" s="114"/>
      <c r="W29" s="114"/>
    </row>
    <row r="30" spans="1:23" s="73" customFormat="1" ht="18" customHeight="1">
      <c r="A30" s="31"/>
      <c r="B30" s="33"/>
      <c r="C30" s="83" t="s">
        <v>500</v>
      </c>
      <c r="D30" s="83"/>
      <c r="E30" s="83"/>
      <c r="F30" s="83"/>
      <c r="G30" s="83"/>
      <c r="H30" s="83"/>
      <c r="I30" s="83"/>
      <c r="J30" s="83"/>
      <c r="K30" s="83"/>
      <c r="L30" s="83"/>
      <c r="M30" s="83"/>
      <c r="N30" s="83"/>
      <c r="O30" s="83"/>
      <c r="P30" s="83"/>
      <c r="Q30" s="83"/>
      <c r="R30" s="83"/>
      <c r="S30" s="83"/>
      <c r="T30" s="83"/>
      <c r="U30" s="83"/>
      <c r="V30" s="83"/>
      <c r="W30" s="83"/>
    </row>
    <row r="31" spans="1:23" s="73" customFormat="1" ht="18" customHeight="1">
      <c r="A31" s="31"/>
      <c r="B31" s="33"/>
      <c r="C31" s="352"/>
      <c r="D31" s="352"/>
      <c r="E31" s="352"/>
      <c r="F31" s="352"/>
      <c r="G31" s="352"/>
      <c r="H31" s="352"/>
      <c r="I31" s="352"/>
      <c r="J31" s="352"/>
      <c r="K31" s="352"/>
      <c r="L31" s="352"/>
      <c r="M31" s="352"/>
      <c r="N31" s="352"/>
      <c r="O31" s="352"/>
      <c r="P31" s="352"/>
      <c r="Q31" s="352"/>
      <c r="R31" s="352"/>
      <c r="S31" s="352"/>
      <c r="T31" s="352"/>
      <c r="U31" s="352"/>
      <c r="V31" s="352"/>
      <c r="W31" s="352"/>
    </row>
    <row r="32" spans="1:23" s="73" customFormat="1" ht="18" customHeight="1" thickBot="1">
      <c r="A32" s="31"/>
      <c r="B32" s="33"/>
      <c r="C32" s="285" t="s">
        <v>176</v>
      </c>
      <c r="D32" s="286"/>
      <c r="E32" s="286"/>
      <c r="F32" s="286"/>
      <c r="G32" s="286"/>
      <c r="H32" s="286"/>
      <c r="I32" s="286"/>
      <c r="J32" s="286"/>
      <c r="K32" s="286"/>
      <c r="L32" s="286"/>
      <c r="M32" s="286"/>
      <c r="N32" s="286"/>
      <c r="O32" s="286"/>
      <c r="P32" s="286"/>
      <c r="Q32" s="286"/>
      <c r="R32" s="286"/>
      <c r="S32" s="286"/>
      <c r="T32" s="286"/>
      <c r="U32" s="286"/>
      <c r="V32" s="286"/>
      <c r="W32" s="286"/>
    </row>
    <row r="33" spans="1:23" s="73" customFormat="1" ht="18" customHeight="1">
      <c r="A33" s="31"/>
      <c r="B33" s="33"/>
      <c r="C33" s="350" t="s">
        <v>177</v>
      </c>
      <c r="D33" s="350"/>
      <c r="E33" s="115"/>
      <c r="F33" s="115"/>
      <c r="G33" s="115"/>
      <c r="H33" s="115"/>
      <c r="I33" s="115"/>
      <c r="J33" s="115"/>
      <c r="K33" s="115"/>
      <c r="L33" s="115"/>
      <c r="M33" s="115"/>
      <c r="N33" s="115"/>
      <c r="O33" s="115"/>
      <c r="P33" s="115"/>
      <c r="Q33" s="115"/>
      <c r="R33" s="115"/>
      <c r="S33" s="115"/>
      <c r="T33" s="115"/>
      <c r="U33" s="115"/>
      <c r="V33" s="115"/>
      <c r="W33" s="115"/>
    </row>
    <row r="34" spans="1:23" s="73" customFormat="1" ht="31.2">
      <c r="A34" s="31"/>
      <c r="B34" s="33"/>
      <c r="C34" s="126" t="s">
        <v>178</v>
      </c>
      <c r="D34" s="121" t="s">
        <v>179</v>
      </c>
      <c r="E34" s="129">
        <v>132497.08659000002</v>
      </c>
      <c r="F34" s="130">
        <v>3.7908515896177025E-5</v>
      </c>
      <c r="G34" s="131">
        <v>1</v>
      </c>
      <c r="H34" s="131">
        <v>0</v>
      </c>
      <c r="I34" s="129"/>
      <c r="J34" s="129"/>
      <c r="K34" s="129"/>
      <c r="L34" s="129"/>
      <c r="M34" s="129" t="s">
        <v>51</v>
      </c>
      <c r="N34" s="129" t="s">
        <v>180</v>
      </c>
      <c r="O34" s="129" t="s">
        <v>51</v>
      </c>
      <c r="P34" s="129" t="s">
        <v>51</v>
      </c>
      <c r="Q34" s="129" t="s">
        <v>51</v>
      </c>
      <c r="R34" s="129" t="s">
        <v>51</v>
      </c>
      <c r="S34" s="129" t="s">
        <v>180</v>
      </c>
      <c r="T34" s="130">
        <v>3.7908515896177025E-5</v>
      </c>
      <c r="U34" s="129" t="s">
        <v>51</v>
      </c>
      <c r="V34" s="129" t="s">
        <v>181</v>
      </c>
      <c r="W34" s="129"/>
    </row>
    <row r="35" spans="1:23" s="73" customFormat="1" ht="18" customHeight="1">
      <c r="A35" s="31"/>
      <c r="B35" s="33"/>
      <c r="C35" s="127" t="s">
        <v>182</v>
      </c>
      <c r="D35" s="121" t="s">
        <v>183</v>
      </c>
      <c r="E35" s="129">
        <v>2992804.7406155402</v>
      </c>
      <c r="F35" s="130">
        <v>8.562662697244606E-4</v>
      </c>
      <c r="G35" s="131">
        <v>1</v>
      </c>
      <c r="H35" s="131">
        <v>0</v>
      </c>
      <c r="I35" s="129"/>
      <c r="J35" s="129"/>
      <c r="K35" s="129"/>
      <c r="L35" s="129"/>
      <c r="M35" s="129" t="s">
        <v>51</v>
      </c>
      <c r="N35" s="129" t="s">
        <v>180</v>
      </c>
      <c r="O35" s="129" t="s">
        <v>180</v>
      </c>
      <c r="P35" s="129" t="s">
        <v>180</v>
      </c>
      <c r="Q35" s="129" t="s">
        <v>51</v>
      </c>
      <c r="R35" s="129" t="s">
        <v>51</v>
      </c>
      <c r="S35" s="129" t="s">
        <v>180</v>
      </c>
      <c r="T35" s="130">
        <v>8.562662697244606E-4</v>
      </c>
      <c r="U35" s="129" t="s">
        <v>51</v>
      </c>
      <c r="V35" s="129"/>
      <c r="W35" s="129" t="s">
        <v>201</v>
      </c>
    </row>
    <row r="36" spans="1:23" s="73" customFormat="1" ht="18" customHeight="1">
      <c r="A36" s="31"/>
      <c r="B36" s="33"/>
      <c r="C36" s="127" t="s">
        <v>184</v>
      </c>
      <c r="D36" s="121" t="s">
        <v>185</v>
      </c>
      <c r="E36" s="129">
        <v>920118.52148699993</v>
      </c>
      <c r="F36" s="130">
        <v>2.6325354387671018E-4</v>
      </c>
      <c r="G36" s="131">
        <v>1</v>
      </c>
      <c r="H36" s="131">
        <v>0</v>
      </c>
      <c r="I36" s="129"/>
      <c r="J36" s="129"/>
      <c r="K36" s="129"/>
      <c r="L36" s="129"/>
      <c r="M36" s="129" t="s">
        <v>51</v>
      </c>
      <c r="N36" s="129" t="s">
        <v>180</v>
      </c>
      <c r="O36" s="129" t="s">
        <v>51</v>
      </c>
      <c r="P36" s="129" t="s">
        <v>180</v>
      </c>
      <c r="Q36" s="129" t="s">
        <v>51</v>
      </c>
      <c r="R36" s="129" t="s">
        <v>51</v>
      </c>
      <c r="S36" s="129" t="s">
        <v>180</v>
      </c>
      <c r="T36" s="130">
        <v>2.6325354387671018E-4</v>
      </c>
      <c r="U36" s="129" t="s">
        <v>51</v>
      </c>
      <c r="V36" s="129" t="s">
        <v>181</v>
      </c>
      <c r="W36" s="129"/>
    </row>
    <row r="37" spans="1:23" s="73" customFormat="1" ht="18" customHeight="1">
      <c r="A37" s="31"/>
      <c r="B37" s="33"/>
      <c r="C37" s="127" t="s">
        <v>186</v>
      </c>
      <c r="D37" s="121" t="s">
        <v>187</v>
      </c>
      <c r="E37" s="129">
        <v>35278843.245929994</v>
      </c>
      <c r="F37" s="130">
        <v>1.0093569786371515E-2</v>
      </c>
      <c r="G37" s="131">
        <v>0</v>
      </c>
      <c r="H37" s="131">
        <v>1</v>
      </c>
      <c r="I37" s="129"/>
      <c r="J37" s="129"/>
      <c r="K37" s="129"/>
      <c r="L37" s="129"/>
      <c r="M37" s="129" t="s">
        <v>51</v>
      </c>
      <c r="N37" s="129" t="s">
        <v>51</v>
      </c>
      <c r="O37" s="129" t="s">
        <v>51</v>
      </c>
      <c r="P37" s="129" t="s">
        <v>51</v>
      </c>
      <c r="Q37" s="129" t="s">
        <v>51</v>
      </c>
      <c r="R37" s="129" t="s">
        <v>51</v>
      </c>
      <c r="S37" s="129" t="s">
        <v>180</v>
      </c>
      <c r="T37" s="130">
        <v>1.0093569786371515E-2</v>
      </c>
      <c r="U37" s="129" t="s">
        <v>51</v>
      </c>
      <c r="V37" s="129" t="s">
        <v>181</v>
      </c>
      <c r="W37" s="129"/>
    </row>
    <row r="38" spans="1:23" s="73" customFormat="1" ht="18" customHeight="1">
      <c r="A38" s="31"/>
      <c r="B38" s="33"/>
      <c r="C38" s="127" t="s">
        <v>186</v>
      </c>
      <c r="D38" s="121" t="s">
        <v>187</v>
      </c>
      <c r="E38" s="129">
        <v>201370552.82900003</v>
      </c>
      <c r="F38" s="130">
        <v>5.7613786079400785E-2</v>
      </c>
      <c r="G38" s="131">
        <v>0</v>
      </c>
      <c r="H38" s="131">
        <v>1</v>
      </c>
      <c r="I38" s="129"/>
      <c r="J38" s="129"/>
      <c r="K38" s="129"/>
      <c r="L38" s="129"/>
      <c r="M38" s="129" t="s">
        <v>51</v>
      </c>
      <c r="N38" s="129" t="s">
        <v>51</v>
      </c>
      <c r="O38" s="129" t="s">
        <v>51</v>
      </c>
      <c r="P38" s="129" t="s">
        <v>51</v>
      </c>
      <c r="Q38" s="129" t="s">
        <v>51</v>
      </c>
      <c r="R38" s="129" t="s">
        <v>51</v>
      </c>
      <c r="S38" s="129" t="s">
        <v>180</v>
      </c>
      <c r="T38" s="130" t="s">
        <v>51</v>
      </c>
      <c r="U38" s="129" t="s">
        <v>51</v>
      </c>
      <c r="V38" s="129"/>
      <c r="W38" s="129"/>
    </row>
    <row r="39" spans="1:23" s="73" customFormat="1" ht="18" customHeight="1">
      <c r="A39" s="31"/>
      <c r="B39" s="33"/>
      <c r="C39" s="128" t="s">
        <v>501</v>
      </c>
      <c r="D39" s="116"/>
      <c r="E39" s="132">
        <v>240694816.42362255</v>
      </c>
      <c r="F39" s="133">
        <v>6.8864784195269646E-2</v>
      </c>
      <c r="G39" s="130">
        <v>1.1574283294973479E-3</v>
      </c>
      <c r="H39" s="130">
        <v>6.7707355865772298E-2</v>
      </c>
      <c r="I39" s="129"/>
      <c r="J39" s="129"/>
      <c r="K39" s="129"/>
      <c r="L39" s="129"/>
      <c r="M39" s="129"/>
      <c r="N39" s="129"/>
      <c r="O39" s="129"/>
      <c r="P39" s="129"/>
      <c r="Q39" s="129"/>
      <c r="R39" s="129"/>
      <c r="S39" s="129" t="s">
        <v>180</v>
      </c>
      <c r="T39" s="130">
        <v>1.1250998115868863E-2</v>
      </c>
      <c r="U39" s="129" t="s">
        <v>51</v>
      </c>
      <c r="V39" s="129"/>
      <c r="W39" s="129"/>
    </row>
    <row r="40" spans="1:23" s="73" customFormat="1" ht="18" customHeight="1">
      <c r="A40" s="31"/>
      <c r="B40" s="141">
        <f>(1-T39)</f>
        <v>0.98874900188413117</v>
      </c>
      <c r="C40" s="358" t="s">
        <v>188</v>
      </c>
      <c r="D40" s="358"/>
      <c r="E40" s="358"/>
      <c r="F40" s="358"/>
      <c r="G40" s="358"/>
      <c r="H40" s="358"/>
      <c r="I40" s="358"/>
      <c r="J40" s="358"/>
      <c r="K40" s="358"/>
      <c r="L40" s="358"/>
      <c r="M40" s="358"/>
      <c r="N40" s="358"/>
      <c r="O40" s="358"/>
      <c r="P40" s="358"/>
      <c r="Q40" s="358"/>
      <c r="R40" s="358"/>
      <c r="S40" s="358"/>
      <c r="T40" s="358"/>
      <c r="U40" s="358"/>
      <c r="V40" s="358"/>
      <c r="W40" s="358"/>
    </row>
    <row r="41" spans="1:23" s="73" customFormat="1" ht="31.2">
      <c r="A41" s="31"/>
      <c r="B41" s="33"/>
      <c r="C41" s="126" t="s">
        <v>178</v>
      </c>
      <c r="D41" s="122" t="s">
        <v>179</v>
      </c>
      <c r="E41" s="129">
        <v>14558.503409999998</v>
      </c>
      <c r="F41" s="130">
        <v>4.1653086278818255E-6</v>
      </c>
      <c r="G41" s="134"/>
      <c r="H41" s="134"/>
      <c r="I41" s="134"/>
      <c r="J41" s="134"/>
      <c r="K41" s="134"/>
      <c r="L41" s="134"/>
      <c r="M41" s="134"/>
      <c r="N41" s="134"/>
      <c r="O41" s="134"/>
      <c r="P41" s="134"/>
      <c r="Q41" s="134"/>
      <c r="R41" s="134"/>
      <c r="S41" s="134"/>
      <c r="T41" s="134"/>
      <c r="U41" s="134"/>
      <c r="V41" s="134"/>
      <c r="W41" s="134"/>
    </row>
    <row r="42" spans="1:23" s="73" customFormat="1" ht="18" customHeight="1">
      <c r="A42" s="31"/>
      <c r="B42" s="33"/>
      <c r="C42" s="127" t="s">
        <v>182</v>
      </c>
      <c r="D42" s="123" t="s">
        <v>183</v>
      </c>
      <c r="E42" s="129">
        <v>22322617.559384458</v>
      </c>
      <c r="F42" s="130">
        <v>6.3866861104104672E-3</v>
      </c>
      <c r="G42" s="135"/>
      <c r="H42" s="135"/>
      <c r="I42" s="135"/>
      <c r="J42" s="135"/>
      <c r="K42" s="135"/>
      <c r="L42" s="135"/>
      <c r="M42" s="135"/>
      <c r="N42" s="135"/>
      <c r="O42" s="135"/>
      <c r="P42" s="135"/>
      <c r="Q42" s="135"/>
      <c r="R42" s="135"/>
      <c r="S42" s="135"/>
      <c r="T42" s="135"/>
      <c r="U42" s="135"/>
      <c r="V42" s="135"/>
      <c r="W42" s="135"/>
    </row>
    <row r="43" spans="1:23" s="73" customFormat="1" ht="18" customHeight="1">
      <c r="A43" s="31"/>
      <c r="B43" s="33"/>
      <c r="C43" s="127" t="s">
        <v>184</v>
      </c>
      <c r="D43" s="123" t="s">
        <v>185</v>
      </c>
      <c r="E43" s="129">
        <v>108751.56851300002</v>
      </c>
      <c r="F43" s="130">
        <v>3.1114726140856842E-5</v>
      </c>
      <c r="G43" s="135"/>
      <c r="H43" s="135"/>
      <c r="I43" s="135"/>
      <c r="J43" s="135"/>
      <c r="K43" s="135"/>
      <c r="L43" s="135"/>
      <c r="M43" s="135"/>
      <c r="N43" s="135"/>
      <c r="O43" s="135"/>
      <c r="P43" s="135"/>
      <c r="Q43" s="135"/>
      <c r="R43" s="135"/>
      <c r="S43" s="135"/>
      <c r="T43" s="135"/>
      <c r="U43" s="135"/>
      <c r="V43" s="135"/>
      <c r="W43" s="135"/>
    </row>
    <row r="44" spans="1:23" s="73" customFormat="1" ht="18" customHeight="1">
      <c r="A44" s="31"/>
      <c r="B44" s="33"/>
      <c r="C44" s="127" t="s">
        <v>186</v>
      </c>
      <c r="D44" s="123" t="s">
        <v>187</v>
      </c>
      <c r="E44" s="129">
        <v>26002541.855069995</v>
      </c>
      <c r="F44" s="130">
        <v>7.4395429863612162E-3</v>
      </c>
      <c r="G44" s="135"/>
      <c r="H44" s="135"/>
      <c r="I44" s="135"/>
      <c r="J44" s="135"/>
      <c r="K44" s="135"/>
      <c r="L44" s="135"/>
      <c r="M44" s="135"/>
      <c r="N44" s="135"/>
      <c r="O44" s="135"/>
      <c r="P44" s="135"/>
      <c r="Q44" s="135"/>
      <c r="R44" s="135"/>
      <c r="S44" s="135"/>
      <c r="T44" s="135"/>
      <c r="U44" s="135"/>
      <c r="V44" s="135"/>
      <c r="W44" s="135"/>
    </row>
    <row r="45" spans="1:23" s="73" customFormat="1" ht="18" customHeight="1">
      <c r="A45" s="31"/>
      <c r="B45" s="33"/>
      <c r="C45" s="137" t="s">
        <v>502</v>
      </c>
      <c r="D45" s="118"/>
      <c r="E45" s="132">
        <v>48448469.486377448</v>
      </c>
      <c r="F45" s="133">
        <v>1.386150913154042E-2</v>
      </c>
      <c r="G45" s="136"/>
      <c r="H45" s="136"/>
      <c r="I45" s="136"/>
      <c r="J45" s="136"/>
      <c r="K45" s="136"/>
      <c r="L45" s="136"/>
      <c r="M45" s="136"/>
      <c r="N45" s="136"/>
      <c r="O45" s="136"/>
      <c r="P45" s="136"/>
      <c r="Q45" s="136"/>
      <c r="R45" s="136"/>
      <c r="S45" s="136"/>
      <c r="T45" s="136"/>
      <c r="U45" s="136"/>
      <c r="V45" s="136"/>
      <c r="W45" s="136"/>
    </row>
    <row r="46" spans="1:23" s="73" customFormat="1" ht="18" customHeight="1" thickBot="1">
      <c r="A46" s="31"/>
      <c r="B46" s="33"/>
      <c r="C46" s="236" t="s">
        <v>189</v>
      </c>
      <c r="D46" s="237"/>
      <c r="E46" s="238">
        <v>289143285.90999997</v>
      </c>
      <c r="F46" s="287">
        <v>8.2726293326810071E-2</v>
      </c>
      <c r="G46" s="239"/>
      <c r="H46" s="239"/>
      <c r="I46" s="239"/>
      <c r="J46" s="239"/>
      <c r="K46" s="239"/>
      <c r="L46" s="239"/>
      <c r="M46" s="239"/>
      <c r="N46" s="239"/>
      <c r="O46" s="239"/>
      <c r="P46" s="239"/>
      <c r="Q46" s="239"/>
      <c r="R46" s="239"/>
      <c r="S46" s="239"/>
      <c r="T46" s="239"/>
      <c r="U46" s="239"/>
      <c r="V46" s="239"/>
      <c r="W46" s="239"/>
    </row>
    <row r="47" spans="1:23" s="73" customFormat="1" ht="18" customHeight="1" thickTop="1">
      <c r="A47" s="31"/>
      <c r="B47" s="33"/>
      <c r="C47" s="352"/>
      <c r="D47" s="352"/>
      <c r="E47" s="352"/>
      <c r="F47" s="352"/>
      <c r="G47" s="352"/>
      <c r="H47" s="352"/>
      <c r="I47" s="352"/>
      <c r="J47" s="352"/>
      <c r="K47" s="352"/>
      <c r="L47" s="352"/>
      <c r="M47" s="352"/>
      <c r="N47" s="352"/>
      <c r="O47" s="352"/>
      <c r="P47" s="352"/>
      <c r="Q47" s="352"/>
      <c r="R47" s="352"/>
      <c r="S47" s="352"/>
      <c r="T47" s="352"/>
      <c r="U47" s="352"/>
      <c r="V47" s="352"/>
      <c r="W47" s="352"/>
    </row>
    <row r="48" spans="1:23" s="73" customFormat="1" ht="18" customHeight="1">
      <c r="A48" s="31"/>
      <c r="B48" s="33"/>
      <c r="C48" s="125" t="s">
        <v>190</v>
      </c>
      <c r="D48" s="124"/>
      <c r="E48" s="124"/>
      <c r="F48" s="124"/>
      <c r="G48" s="124"/>
      <c r="H48" s="124"/>
      <c r="I48" s="124"/>
      <c r="J48" s="124"/>
      <c r="K48" s="124"/>
      <c r="L48" s="124"/>
      <c r="M48" s="124"/>
      <c r="N48" s="124"/>
      <c r="O48" s="124"/>
      <c r="P48" s="124"/>
      <c r="Q48" s="124"/>
      <c r="R48" s="124"/>
      <c r="S48" s="124"/>
      <c r="T48" s="124"/>
      <c r="U48" s="124"/>
      <c r="V48" s="124"/>
      <c r="W48" s="124"/>
    </row>
    <row r="49" spans="1:23" s="73" customFormat="1" ht="18" customHeight="1" thickBot="1">
      <c r="A49" s="31"/>
      <c r="B49" s="33"/>
      <c r="C49" s="137" t="s">
        <v>503</v>
      </c>
      <c r="D49" s="137"/>
      <c r="E49" s="132">
        <v>3206036714.0900002</v>
      </c>
      <c r="F49" s="133">
        <v>0.91727370667318997</v>
      </c>
      <c r="G49" s="124"/>
      <c r="H49" s="124"/>
      <c r="I49" s="124"/>
      <c r="J49" s="124"/>
      <c r="K49" s="124"/>
      <c r="L49" s="124"/>
      <c r="M49" s="124"/>
      <c r="N49" s="124"/>
      <c r="O49" s="124"/>
      <c r="P49" s="124"/>
      <c r="Q49" s="124"/>
      <c r="R49" s="124"/>
      <c r="S49" s="124"/>
      <c r="T49" s="124"/>
      <c r="U49" s="124"/>
      <c r="V49" s="124"/>
      <c r="W49" s="124"/>
    </row>
    <row r="50" spans="1:23" s="73" customFormat="1" ht="18" customHeight="1" thickBot="1">
      <c r="A50" s="31"/>
      <c r="B50" s="33"/>
      <c r="C50" s="231" t="s">
        <v>191</v>
      </c>
      <c r="D50" s="232"/>
      <c r="E50" s="233">
        <v>3495180000</v>
      </c>
      <c r="F50" s="234">
        <v>1</v>
      </c>
      <c r="G50" s="235"/>
      <c r="H50" s="235"/>
      <c r="I50" s="235"/>
      <c r="J50" s="235"/>
      <c r="K50" s="235"/>
      <c r="L50" s="235"/>
      <c r="M50" s="235"/>
      <c r="N50" s="235"/>
      <c r="O50" s="235"/>
      <c r="P50" s="235"/>
      <c r="Q50" s="235"/>
      <c r="R50" s="235"/>
      <c r="S50" s="235"/>
      <c r="T50" s="235"/>
      <c r="U50" s="235"/>
      <c r="V50" s="235"/>
      <c r="W50" s="235"/>
    </row>
    <row r="51" spans="1:23" s="73" customFormat="1" ht="18" customHeight="1" thickTop="1">
      <c r="A51" s="31"/>
      <c r="B51" s="33"/>
      <c r="C51" s="119"/>
      <c r="D51" s="119"/>
      <c r="E51" s="119"/>
      <c r="F51" s="119"/>
      <c r="G51" s="119"/>
      <c r="H51" s="119"/>
      <c r="I51" s="119"/>
      <c r="J51" s="119"/>
      <c r="K51" s="119"/>
      <c r="L51" s="119"/>
      <c r="M51" s="119"/>
      <c r="N51" s="119"/>
      <c r="O51" s="119"/>
      <c r="P51" s="119"/>
      <c r="Q51" s="119"/>
      <c r="R51" s="119"/>
      <c r="S51" s="119"/>
      <c r="T51" s="119"/>
      <c r="U51" s="119"/>
      <c r="V51" s="119"/>
      <c r="W51" s="119"/>
    </row>
    <row r="52" spans="1:23" s="73" customFormat="1" ht="18" customHeight="1">
      <c r="A52" s="31"/>
      <c r="B52" s="33"/>
      <c r="C52" s="83" t="s">
        <v>26</v>
      </c>
      <c r="D52" s="83"/>
      <c r="E52" s="83"/>
      <c r="F52" s="83"/>
      <c r="G52" s="83"/>
      <c r="H52" s="83"/>
      <c r="I52" s="83"/>
      <c r="J52" s="83"/>
      <c r="K52" s="83"/>
      <c r="L52" s="83"/>
      <c r="M52" s="83"/>
      <c r="N52" s="83"/>
      <c r="O52" s="83"/>
      <c r="P52" s="83"/>
      <c r="Q52" s="83"/>
      <c r="R52" s="83"/>
      <c r="S52" s="83"/>
      <c r="T52" s="83"/>
      <c r="U52" s="83"/>
      <c r="V52" s="83"/>
      <c r="W52" s="83"/>
    </row>
    <row r="53" spans="1:23" s="73" customFormat="1" ht="18" customHeight="1">
      <c r="A53" s="31"/>
      <c r="B53" s="33"/>
      <c r="C53" s="352"/>
      <c r="D53" s="352"/>
      <c r="E53" s="352"/>
      <c r="F53" s="352"/>
      <c r="G53" s="352"/>
      <c r="H53" s="352"/>
      <c r="I53" s="352"/>
      <c r="J53" s="352"/>
      <c r="K53" s="352"/>
      <c r="L53" s="352"/>
      <c r="M53" s="352"/>
      <c r="N53" s="352"/>
      <c r="O53" s="352"/>
      <c r="P53" s="352"/>
      <c r="Q53" s="352"/>
      <c r="R53" s="352"/>
      <c r="S53" s="352"/>
      <c r="T53" s="352"/>
      <c r="U53" s="352"/>
      <c r="V53" s="352"/>
      <c r="W53" s="352"/>
    </row>
    <row r="54" spans="1:23" s="73" customFormat="1" ht="18" customHeight="1" thickBot="1">
      <c r="A54" s="31"/>
      <c r="B54" s="33"/>
      <c r="C54" s="285" t="s">
        <v>176</v>
      </c>
      <c r="D54" s="286"/>
      <c r="E54" s="286"/>
      <c r="F54" s="286"/>
      <c r="G54" s="286"/>
      <c r="H54" s="286"/>
      <c r="I54" s="286"/>
      <c r="J54" s="286"/>
      <c r="K54" s="286"/>
      <c r="L54" s="286"/>
      <c r="M54" s="286"/>
      <c r="N54" s="286"/>
      <c r="O54" s="286"/>
      <c r="P54" s="286"/>
      <c r="Q54" s="286"/>
      <c r="R54" s="286"/>
      <c r="S54" s="286"/>
      <c r="T54" s="286"/>
      <c r="U54" s="286"/>
      <c r="V54" s="286"/>
      <c r="W54" s="286"/>
    </row>
    <row r="55" spans="1:23" s="73" customFormat="1" ht="18" customHeight="1">
      <c r="A55" s="31"/>
      <c r="B55" s="33"/>
      <c r="C55" s="288" t="s">
        <v>192</v>
      </c>
      <c r="D55" s="289"/>
      <c r="E55" s="289"/>
      <c r="F55" s="289"/>
      <c r="G55" s="289"/>
      <c r="H55" s="289"/>
      <c r="I55" s="289"/>
      <c r="J55" s="289"/>
      <c r="K55" s="289"/>
      <c r="L55" s="289"/>
      <c r="M55" s="289"/>
      <c r="N55" s="289"/>
      <c r="O55" s="289"/>
      <c r="P55" s="289"/>
      <c r="Q55" s="289"/>
      <c r="R55" s="289"/>
      <c r="S55" s="289"/>
      <c r="T55" s="289"/>
      <c r="U55" s="289"/>
      <c r="V55" s="289"/>
      <c r="W55" s="289"/>
    </row>
    <row r="56" spans="1:23" s="73" customFormat="1" ht="18" customHeight="1">
      <c r="A56" s="31"/>
      <c r="B56" s="33"/>
      <c r="C56" s="350" t="s">
        <v>193</v>
      </c>
      <c r="D56" s="350"/>
      <c r="E56" s="115"/>
      <c r="F56" s="115"/>
      <c r="G56" s="115"/>
      <c r="H56" s="115"/>
      <c r="I56" s="115"/>
      <c r="J56" s="115"/>
      <c r="K56" s="115"/>
      <c r="L56" s="115"/>
      <c r="M56" s="115"/>
      <c r="N56" s="115"/>
      <c r="O56" s="115"/>
      <c r="P56" s="115"/>
      <c r="Q56" s="115"/>
      <c r="R56" s="115"/>
      <c r="S56" s="115"/>
      <c r="T56" s="115"/>
      <c r="U56" s="115"/>
      <c r="V56" s="115"/>
      <c r="W56" s="115"/>
    </row>
    <row r="57" spans="1:23" s="73" customFormat="1" ht="18" customHeight="1">
      <c r="A57" s="31"/>
      <c r="B57" s="33"/>
      <c r="C57" s="127" t="s">
        <v>194</v>
      </c>
      <c r="D57" s="276" t="s">
        <v>195</v>
      </c>
      <c r="E57" s="129">
        <v>1887294.54</v>
      </c>
      <c r="F57" s="130">
        <v>2.5259414522739828E-4</v>
      </c>
      <c r="G57" s="131">
        <v>1</v>
      </c>
      <c r="H57" s="131">
        <v>0</v>
      </c>
      <c r="I57" s="129"/>
      <c r="J57" s="129"/>
      <c r="K57" s="129"/>
      <c r="L57" s="129"/>
      <c r="M57" s="129" t="s">
        <v>51</v>
      </c>
      <c r="N57" s="129" t="s">
        <v>51</v>
      </c>
      <c r="O57" s="129" t="s">
        <v>51</v>
      </c>
      <c r="P57" s="129" t="s">
        <v>51</v>
      </c>
      <c r="Q57" s="129" t="s">
        <v>51</v>
      </c>
      <c r="R57" s="129" t="s">
        <v>51</v>
      </c>
      <c r="S57" s="129" t="s">
        <v>180</v>
      </c>
      <c r="T57" s="130">
        <v>2.5259414522739828E-4</v>
      </c>
      <c r="U57" s="129" t="s">
        <v>51</v>
      </c>
      <c r="V57" s="129" t="s">
        <v>181</v>
      </c>
      <c r="W57" s="129"/>
    </row>
    <row r="58" spans="1:23" s="73" customFormat="1" ht="18" customHeight="1">
      <c r="A58" s="31"/>
      <c r="B58" s="33"/>
      <c r="C58" s="127" t="s">
        <v>196</v>
      </c>
      <c r="D58" s="276" t="s">
        <v>197</v>
      </c>
      <c r="E58" s="129">
        <v>1770921.3200000003</v>
      </c>
      <c r="F58" s="130">
        <v>2.370188370758366E-4</v>
      </c>
      <c r="G58" s="131">
        <v>1</v>
      </c>
      <c r="H58" s="131">
        <v>0</v>
      </c>
      <c r="I58" s="129"/>
      <c r="J58" s="129"/>
      <c r="K58" s="129"/>
      <c r="L58" s="129"/>
      <c r="M58" s="129" t="s">
        <v>51</v>
      </c>
      <c r="N58" s="129" t="s">
        <v>51</v>
      </c>
      <c r="O58" s="129" t="s">
        <v>51</v>
      </c>
      <c r="P58" s="129" t="s">
        <v>51</v>
      </c>
      <c r="Q58" s="129" t="s">
        <v>51</v>
      </c>
      <c r="R58" s="129" t="s">
        <v>51</v>
      </c>
      <c r="S58" s="129" t="s">
        <v>180</v>
      </c>
      <c r="T58" s="130">
        <v>2.370188370758366E-4</v>
      </c>
      <c r="U58" s="129" t="s">
        <v>51</v>
      </c>
      <c r="V58" s="129"/>
      <c r="W58" s="129" t="s">
        <v>201</v>
      </c>
    </row>
    <row r="59" spans="1:23" s="73" customFormat="1" ht="18" customHeight="1">
      <c r="A59" s="31"/>
      <c r="B59" s="33"/>
      <c r="C59" s="127" t="s">
        <v>182</v>
      </c>
      <c r="D59" s="276" t="s">
        <v>183</v>
      </c>
      <c r="E59" s="129">
        <v>127819.90554767879</v>
      </c>
      <c r="F59" s="130">
        <v>1.710732432091003E-5</v>
      </c>
      <c r="G59" s="131">
        <v>1</v>
      </c>
      <c r="H59" s="131">
        <v>0</v>
      </c>
      <c r="I59" s="129"/>
      <c r="J59" s="129"/>
      <c r="K59" s="129"/>
      <c r="L59" s="129"/>
      <c r="M59" s="129" t="s">
        <v>51</v>
      </c>
      <c r="N59" s="129" t="s">
        <v>180</v>
      </c>
      <c r="O59" s="129" t="s">
        <v>180</v>
      </c>
      <c r="P59" s="129" t="s">
        <v>180</v>
      </c>
      <c r="Q59" s="129" t="s">
        <v>51</v>
      </c>
      <c r="R59" s="129" t="s">
        <v>51</v>
      </c>
      <c r="S59" s="129" t="s">
        <v>180</v>
      </c>
      <c r="T59" s="130">
        <v>1.710732432091003E-5</v>
      </c>
      <c r="U59" s="129" t="s">
        <v>51</v>
      </c>
      <c r="V59" s="129" t="s">
        <v>181</v>
      </c>
      <c r="W59" s="129"/>
    </row>
    <row r="60" spans="1:23" s="73" customFormat="1" ht="18" customHeight="1">
      <c r="A60" s="31"/>
      <c r="B60" s="33"/>
      <c r="C60" s="127" t="s">
        <v>184</v>
      </c>
      <c r="D60" s="276" t="s">
        <v>185</v>
      </c>
      <c r="E60" s="129">
        <v>59660.657858999999</v>
      </c>
      <c r="F60" s="130">
        <v>7.9849395821377015E-6</v>
      </c>
      <c r="G60" s="130">
        <v>0</v>
      </c>
      <c r="H60" s="131">
        <v>1</v>
      </c>
      <c r="I60" s="129"/>
      <c r="J60" s="129"/>
      <c r="K60" s="129"/>
      <c r="L60" s="129"/>
      <c r="M60" s="129" t="s">
        <v>51</v>
      </c>
      <c r="N60" s="129" t="s">
        <v>180</v>
      </c>
      <c r="O60" s="129" t="s">
        <v>51</v>
      </c>
      <c r="P60" s="129" t="s">
        <v>180</v>
      </c>
      <c r="Q60" s="129" t="s">
        <v>51</v>
      </c>
      <c r="R60" s="129" t="s">
        <v>51</v>
      </c>
      <c r="S60" s="129" t="s">
        <v>180</v>
      </c>
      <c r="T60" s="130">
        <v>7.9849395821377015E-6</v>
      </c>
      <c r="U60" s="129" t="s">
        <v>51</v>
      </c>
      <c r="V60" s="129" t="s">
        <v>181</v>
      </c>
      <c r="W60" s="129"/>
    </row>
    <row r="61" spans="1:23" s="73" customFormat="1" ht="18" customHeight="1">
      <c r="A61" s="31"/>
      <c r="B61" s="33"/>
      <c r="C61" s="127" t="s">
        <v>198</v>
      </c>
      <c r="D61" s="276" t="s">
        <v>187</v>
      </c>
      <c r="E61" s="138">
        <v>3997158.9994900003</v>
      </c>
      <c r="F61" s="130">
        <v>5.3497688856461126E-4</v>
      </c>
      <c r="G61" s="130">
        <v>0</v>
      </c>
      <c r="H61" s="131">
        <v>1</v>
      </c>
      <c r="I61" s="138"/>
      <c r="J61" s="138"/>
      <c r="K61" s="138"/>
      <c r="L61" s="138"/>
      <c r="M61" s="129" t="s">
        <v>51</v>
      </c>
      <c r="N61" s="129" t="s">
        <v>51</v>
      </c>
      <c r="O61" s="129" t="s">
        <v>51</v>
      </c>
      <c r="P61" s="129" t="s">
        <v>51</v>
      </c>
      <c r="Q61" s="129" t="s">
        <v>51</v>
      </c>
      <c r="R61" s="129" t="s">
        <v>51</v>
      </c>
      <c r="S61" s="129" t="s">
        <v>180</v>
      </c>
      <c r="T61" s="130">
        <v>5.3497688856461126E-4</v>
      </c>
      <c r="U61" s="129" t="s">
        <v>51</v>
      </c>
      <c r="V61" s="129"/>
      <c r="W61" s="129"/>
    </row>
    <row r="62" spans="1:23" s="73" customFormat="1" ht="18" customHeight="1">
      <c r="A62" s="31"/>
      <c r="B62" s="141">
        <f>1-T62</f>
        <v>0.99895031786522914</v>
      </c>
      <c r="C62" s="128" t="s">
        <v>504</v>
      </c>
      <c r="D62" s="117"/>
      <c r="E62" s="132">
        <v>7842855.4228966795</v>
      </c>
      <c r="F62" s="133">
        <v>1.0496821347708938E-3</v>
      </c>
      <c r="G62" s="130">
        <v>4.896129823032349E-4</v>
      </c>
      <c r="H62" s="130">
        <v>5.4296182814674899E-4</v>
      </c>
      <c r="I62" s="138"/>
      <c r="J62" s="138"/>
      <c r="K62" s="138"/>
      <c r="L62" s="138"/>
      <c r="M62" s="129"/>
      <c r="N62" s="138"/>
      <c r="O62" s="138"/>
      <c r="P62" s="138"/>
      <c r="Q62" s="138"/>
      <c r="R62" s="139"/>
      <c r="S62" s="129" t="s">
        <v>180</v>
      </c>
      <c r="T62" s="130">
        <v>1.0496821347708938E-3</v>
      </c>
      <c r="U62" s="138"/>
      <c r="V62" s="138"/>
      <c r="W62" s="138"/>
    </row>
    <row r="63" spans="1:23" s="73" customFormat="1" ht="18" customHeight="1">
      <c r="A63" s="31"/>
      <c r="B63" s="33"/>
      <c r="C63" s="350" t="s">
        <v>188</v>
      </c>
      <c r="D63" s="350"/>
      <c r="E63" s="350"/>
      <c r="F63" s="350"/>
      <c r="G63" s="350"/>
      <c r="H63" s="350"/>
      <c r="I63" s="350"/>
      <c r="J63" s="350"/>
      <c r="K63" s="350"/>
      <c r="L63" s="350"/>
      <c r="M63" s="350"/>
      <c r="N63" s="350"/>
      <c r="O63" s="350"/>
      <c r="P63" s="350"/>
      <c r="Q63" s="350"/>
      <c r="R63" s="350"/>
      <c r="S63" s="350"/>
      <c r="T63" s="350"/>
      <c r="U63" s="350"/>
      <c r="V63" s="350"/>
      <c r="W63" s="350"/>
    </row>
    <row r="64" spans="1:23" s="73" customFormat="1" ht="18" customHeight="1">
      <c r="A64" s="31"/>
      <c r="B64" s="33"/>
      <c r="C64" s="127" t="s">
        <v>182</v>
      </c>
      <c r="D64" s="276" t="s">
        <v>183</v>
      </c>
      <c r="E64" s="129">
        <v>76832191.094452336</v>
      </c>
      <c r="F64" s="130">
        <v>1.0283165252759812E-2</v>
      </c>
      <c r="G64" s="139"/>
      <c r="H64" s="139"/>
      <c r="I64" s="139"/>
      <c r="J64" s="139"/>
      <c r="K64" s="139"/>
      <c r="L64" s="139"/>
      <c r="M64" s="139"/>
      <c r="N64" s="139"/>
      <c r="O64" s="139"/>
      <c r="P64" s="139"/>
      <c r="Q64" s="139"/>
      <c r="R64" s="139"/>
      <c r="S64" s="139"/>
      <c r="T64" s="139"/>
      <c r="U64" s="139"/>
      <c r="V64" s="139"/>
      <c r="W64" s="139"/>
    </row>
    <row r="65" spans="1:23" s="73" customFormat="1" ht="18" customHeight="1">
      <c r="A65" s="31"/>
      <c r="B65" s="33"/>
      <c r="C65" s="127" t="s">
        <v>184</v>
      </c>
      <c r="D65" s="276" t="s">
        <v>185</v>
      </c>
      <c r="E65" s="129">
        <v>7051.472141000002</v>
      </c>
      <c r="F65" s="130">
        <v>9.437639649244721E-7</v>
      </c>
      <c r="G65" s="139"/>
      <c r="H65" s="139"/>
      <c r="I65" s="139"/>
      <c r="J65" s="139"/>
      <c r="K65" s="139"/>
      <c r="L65" s="139"/>
      <c r="M65" s="139"/>
      <c r="N65" s="139"/>
      <c r="O65" s="139"/>
      <c r="P65" s="139"/>
      <c r="Q65" s="139"/>
      <c r="R65" s="139"/>
      <c r="S65" s="139"/>
      <c r="T65" s="139"/>
      <c r="U65" s="139"/>
      <c r="V65" s="139"/>
      <c r="W65" s="139"/>
    </row>
    <row r="66" spans="1:23" s="73" customFormat="1" ht="18" customHeight="1">
      <c r="A66" s="31"/>
      <c r="B66" s="33"/>
      <c r="C66" s="127" t="s">
        <v>186</v>
      </c>
      <c r="D66" s="276" t="s">
        <v>187</v>
      </c>
      <c r="E66" s="138">
        <v>1576352.3905099998</v>
      </c>
      <c r="F66" s="130">
        <v>2.1097787134913206E-4</v>
      </c>
      <c r="G66" s="139"/>
      <c r="H66" s="139"/>
      <c r="I66" s="139"/>
      <c r="J66" s="139"/>
      <c r="K66" s="139"/>
      <c r="L66" s="139"/>
      <c r="M66" s="139"/>
      <c r="N66" s="139"/>
      <c r="O66" s="139"/>
      <c r="P66" s="139"/>
      <c r="Q66" s="139"/>
      <c r="R66" s="139"/>
      <c r="S66" s="139"/>
      <c r="T66" s="139"/>
      <c r="U66" s="139"/>
      <c r="V66" s="139"/>
      <c r="W66" s="139"/>
    </row>
    <row r="67" spans="1:23" s="73" customFormat="1" ht="18" customHeight="1">
      <c r="A67" s="31"/>
      <c r="B67" s="33"/>
      <c r="C67" s="137" t="s">
        <v>505</v>
      </c>
      <c r="D67" s="120"/>
      <c r="E67" s="132">
        <v>78415594.957103327</v>
      </c>
      <c r="F67" s="133">
        <v>1.0495086888073869E-2</v>
      </c>
      <c r="G67" s="128"/>
      <c r="H67" s="128"/>
      <c r="I67" s="128"/>
      <c r="J67" s="128"/>
      <c r="K67" s="128"/>
      <c r="L67" s="128"/>
      <c r="M67" s="128"/>
      <c r="N67" s="128"/>
      <c r="O67" s="128"/>
      <c r="P67" s="128"/>
      <c r="Q67" s="128"/>
      <c r="R67" s="128"/>
      <c r="S67" s="128"/>
      <c r="T67" s="128"/>
      <c r="U67" s="128"/>
      <c r="V67" s="128"/>
      <c r="W67" s="128"/>
    </row>
    <row r="68" spans="1:23" s="73" customFormat="1" ht="18" customHeight="1" thickBot="1">
      <c r="A68" s="31"/>
      <c r="B68" s="33"/>
      <c r="C68" s="236" t="s">
        <v>189</v>
      </c>
      <c r="D68" s="237"/>
      <c r="E68" s="238">
        <v>86258450.38000001</v>
      </c>
      <c r="F68" s="287">
        <v>1.1544769022844762E-2</v>
      </c>
      <c r="G68" s="239"/>
      <c r="H68" s="239"/>
      <c r="I68" s="239"/>
      <c r="J68" s="239"/>
      <c r="K68" s="239"/>
      <c r="L68" s="239"/>
      <c r="M68" s="239"/>
      <c r="N68" s="239"/>
      <c r="O68" s="239"/>
      <c r="P68" s="239"/>
      <c r="Q68" s="239"/>
      <c r="R68" s="239"/>
      <c r="S68" s="239"/>
      <c r="T68" s="239"/>
      <c r="U68" s="239"/>
      <c r="V68" s="239"/>
      <c r="W68" s="239"/>
    </row>
    <row r="69" spans="1:23" s="73" customFormat="1" ht="18" customHeight="1" thickTop="1">
      <c r="A69" s="31"/>
      <c r="B69" s="33"/>
      <c r="C69" s="352"/>
      <c r="D69" s="352"/>
      <c r="E69" s="352"/>
      <c r="F69" s="352"/>
      <c r="G69" s="352"/>
      <c r="H69" s="352"/>
      <c r="I69" s="352"/>
      <c r="J69" s="352"/>
      <c r="K69" s="352"/>
      <c r="L69" s="352"/>
      <c r="M69" s="352"/>
      <c r="N69" s="352"/>
      <c r="O69" s="352"/>
      <c r="P69" s="352"/>
      <c r="Q69" s="352"/>
      <c r="R69" s="352"/>
      <c r="S69" s="352"/>
      <c r="T69" s="352"/>
      <c r="U69" s="352"/>
      <c r="V69" s="352"/>
      <c r="W69" s="352"/>
    </row>
    <row r="70" spans="1:23" s="73" customFormat="1" ht="18" customHeight="1">
      <c r="A70" s="31"/>
      <c r="B70" s="33"/>
      <c r="C70" s="125" t="s">
        <v>190</v>
      </c>
      <c r="D70" s="124"/>
      <c r="E70" s="124"/>
      <c r="F70" s="124"/>
      <c r="G70" s="124"/>
      <c r="H70" s="124"/>
      <c r="I70" s="124"/>
      <c r="J70" s="124"/>
      <c r="K70" s="124"/>
      <c r="L70" s="124"/>
      <c r="M70" s="124"/>
      <c r="N70" s="124"/>
      <c r="O70" s="124"/>
      <c r="P70" s="124"/>
      <c r="Q70" s="124"/>
      <c r="R70" s="124"/>
      <c r="S70" s="124"/>
      <c r="T70" s="124"/>
      <c r="U70" s="124"/>
      <c r="V70" s="124"/>
      <c r="W70" s="124"/>
    </row>
    <row r="71" spans="1:23" s="73" customFormat="1" ht="18" customHeight="1" thickBot="1">
      <c r="A71" s="31"/>
      <c r="B71" s="33"/>
      <c r="C71" s="137" t="s">
        <v>503</v>
      </c>
      <c r="D71" s="137"/>
      <c r="E71" s="132">
        <v>7385389549.6199999</v>
      </c>
      <c r="F71" s="133">
        <v>0.98845523097715526</v>
      </c>
      <c r="G71" s="124"/>
      <c r="H71" s="124"/>
      <c r="I71" s="124"/>
      <c r="J71" s="124"/>
      <c r="K71" s="124"/>
      <c r="L71" s="124"/>
      <c r="M71" s="124"/>
      <c r="N71" s="124"/>
      <c r="O71" s="124"/>
      <c r="P71" s="124"/>
      <c r="Q71" s="124"/>
      <c r="R71" s="124"/>
      <c r="S71" s="124"/>
      <c r="T71" s="124"/>
      <c r="U71" s="124"/>
      <c r="V71" s="124"/>
      <c r="W71" s="124"/>
    </row>
    <row r="72" spans="1:23" s="73" customFormat="1" ht="18" customHeight="1" thickBot="1">
      <c r="A72" s="31"/>
      <c r="B72" s="33"/>
      <c r="C72" s="231" t="s">
        <v>191</v>
      </c>
      <c r="D72" s="232"/>
      <c r="E72" s="233">
        <v>7471648000</v>
      </c>
      <c r="F72" s="234">
        <v>1</v>
      </c>
      <c r="G72" s="235"/>
      <c r="H72" s="235"/>
      <c r="I72" s="235"/>
      <c r="J72" s="235"/>
      <c r="K72" s="235"/>
      <c r="L72" s="235"/>
      <c r="M72" s="235"/>
      <c r="N72" s="235"/>
      <c r="O72" s="235"/>
      <c r="P72" s="235"/>
      <c r="Q72" s="235"/>
      <c r="R72" s="235"/>
      <c r="S72" s="235"/>
      <c r="T72" s="235"/>
      <c r="U72" s="235"/>
      <c r="V72" s="235"/>
      <c r="W72" s="235"/>
    </row>
    <row r="73" spans="1:23" s="73" customFormat="1" ht="18" customHeight="1" thickTop="1">
      <c r="A73" s="31"/>
      <c r="B73" s="33"/>
      <c r="C73" s="119"/>
      <c r="D73" s="119"/>
      <c r="E73" s="119"/>
      <c r="F73" s="119"/>
      <c r="G73" s="119"/>
      <c r="H73" s="119"/>
      <c r="I73" s="119"/>
      <c r="J73" s="119"/>
      <c r="K73" s="119"/>
      <c r="L73" s="119"/>
      <c r="M73" s="119"/>
      <c r="N73" s="119"/>
      <c r="O73" s="119"/>
      <c r="P73" s="119"/>
      <c r="Q73" s="119"/>
      <c r="R73" s="119"/>
      <c r="S73" s="119"/>
      <c r="T73" s="119"/>
      <c r="U73" s="119"/>
      <c r="V73" s="119"/>
      <c r="W73" s="119"/>
    </row>
    <row r="74" spans="1:23" s="73" customFormat="1" ht="18" customHeight="1">
      <c r="A74" s="31"/>
      <c r="B74" s="33"/>
      <c r="C74" s="83" t="s">
        <v>27</v>
      </c>
      <c r="D74" s="83"/>
      <c r="E74" s="83"/>
      <c r="F74" s="83"/>
      <c r="G74" s="83"/>
      <c r="H74" s="83"/>
      <c r="I74" s="83"/>
      <c r="J74" s="83"/>
      <c r="K74" s="83"/>
      <c r="L74" s="83"/>
      <c r="M74" s="83"/>
      <c r="N74" s="83"/>
      <c r="O74" s="83"/>
      <c r="P74" s="83"/>
      <c r="Q74" s="83"/>
      <c r="R74" s="83"/>
      <c r="S74" s="83"/>
      <c r="T74" s="83"/>
      <c r="U74" s="83"/>
      <c r="V74" s="83"/>
      <c r="W74" s="83"/>
    </row>
    <row r="75" spans="1:23" s="73" customFormat="1" ht="18" customHeight="1">
      <c r="A75" s="31"/>
      <c r="B75" s="33"/>
      <c r="D75" s="290"/>
      <c r="E75" s="290"/>
      <c r="F75" s="290"/>
      <c r="G75" s="290"/>
      <c r="H75" s="290"/>
      <c r="I75" s="290"/>
      <c r="J75" s="290"/>
      <c r="K75" s="290"/>
      <c r="L75" s="290"/>
      <c r="M75" s="290"/>
      <c r="N75" s="290"/>
      <c r="O75" s="290"/>
      <c r="P75" s="290"/>
      <c r="Q75" s="290"/>
      <c r="R75" s="290"/>
      <c r="S75" s="290"/>
      <c r="T75" s="290"/>
      <c r="U75" s="290"/>
      <c r="V75" s="290"/>
      <c r="W75" s="290"/>
    </row>
    <row r="76" spans="1:23" s="73" customFormat="1" ht="18" customHeight="1" thickBot="1">
      <c r="A76" s="31"/>
      <c r="B76" s="33"/>
      <c r="C76" s="285" t="s">
        <v>176</v>
      </c>
      <c r="D76" s="286"/>
      <c r="E76" s="286"/>
      <c r="F76" s="286"/>
      <c r="G76" s="286"/>
      <c r="H76" s="286"/>
      <c r="I76" s="286"/>
      <c r="J76" s="286"/>
      <c r="K76" s="286"/>
      <c r="L76" s="286"/>
      <c r="M76" s="286"/>
      <c r="N76" s="286"/>
      <c r="O76" s="286"/>
      <c r="P76" s="286"/>
      <c r="Q76" s="286"/>
      <c r="R76" s="286"/>
      <c r="S76" s="286"/>
      <c r="T76" s="286"/>
      <c r="U76" s="286"/>
      <c r="V76" s="286"/>
      <c r="W76" s="286"/>
    </row>
    <row r="77" spans="1:23" s="73" customFormat="1" ht="18" customHeight="1">
      <c r="A77" s="31"/>
      <c r="B77" s="33"/>
      <c r="C77" s="350" t="s">
        <v>192</v>
      </c>
      <c r="D77" s="350"/>
      <c r="E77" s="350"/>
      <c r="F77" s="350"/>
      <c r="G77" s="350"/>
      <c r="H77" s="350"/>
      <c r="I77" s="350"/>
      <c r="J77" s="350"/>
      <c r="K77" s="350"/>
      <c r="L77" s="350"/>
      <c r="M77" s="350"/>
      <c r="N77" s="350"/>
      <c r="O77" s="350"/>
      <c r="P77" s="350"/>
      <c r="Q77" s="350"/>
      <c r="R77" s="350"/>
      <c r="S77" s="350"/>
      <c r="T77" s="350"/>
      <c r="U77" s="350"/>
      <c r="V77" s="350"/>
      <c r="W77" s="350"/>
    </row>
    <row r="78" spans="1:23" s="73" customFormat="1" ht="18" customHeight="1">
      <c r="A78" s="31"/>
      <c r="B78" s="33"/>
      <c r="C78" s="353" t="s">
        <v>199</v>
      </c>
      <c r="D78" s="353"/>
      <c r="E78" s="119"/>
      <c r="F78" s="119"/>
      <c r="G78" s="119"/>
      <c r="H78" s="119"/>
      <c r="I78" s="119"/>
      <c r="J78" s="119"/>
      <c r="K78" s="119"/>
      <c r="L78" s="119"/>
      <c r="M78" s="119"/>
      <c r="N78" s="119"/>
      <c r="O78" s="119"/>
      <c r="P78" s="119"/>
      <c r="Q78" s="119"/>
      <c r="R78" s="119"/>
      <c r="S78" s="119"/>
      <c r="T78" s="119"/>
      <c r="U78" s="119"/>
      <c r="V78" s="119"/>
      <c r="W78" s="119"/>
    </row>
    <row r="79" spans="1:23" s="73" customFormat="1" ht="18" customHeight="1">
      <c r="A79" s="31"/>
      <c r="B79" s="33"/>
      <c r="C79" s="128" t="s">
        <v>506</v>
      </c>
      <c r="D79" s="117"/>
      <c r="E79" s="140">
        <v>0</v>
      </c>
      <c r="F79" s="130">
        <v>0</v>
      </c>
      <c r="G79" s="131" t="s">
        <v>51</v>
      </c>
      <c r="H79" s="131" t="s">
        <v>51</v>
      </c>
      <c r="I79" s="131"/>
      <c r="J79" s="131"/>
      <c r="K79" s="131"/>
      <c r="L79" s="131"/>
      <c r="M79" s="131" t="s">
        <v>51</v>
      </c>
      <c r="N79" s="131" t="s">
        <v>51</v>
      </c>
      <c r="O79" s="131" t="s">
        <v>51</v>
      </c>
      <c r="P79" s="131" t="s">
        <v>51</v>
      </c>
      <c r="Q79" s="131" t="s">
        <v>51</v>
      </c>
      <c r="R79" s="131" t="s">
        <v>51</v>
      </c>
      <c r="S79" s="130" t="s">
        <v>51</v>
      </c>
      <c r="T79" s="130">
        <v>0</v>
      </c>
      <c r="U79" s="130" t="s">
        <v>51</v>
      </c>
      <c r="V79" s="130" t="s">
        <v>51</v>
      </c>
      <c r="W79" s="130" t="s">
        <v>51</v>
      </c>
    </row>
    <row r="80" spans="1:23" s="73" customFormat="1" ht="18" customHeight="1">
      <c r="A80" s="31"/>
      <c r="B80" s="33"/>
      <c r="C80" s="353" t="s">
        <v>200</v>
      </c>
      <c r="D80" s="353"/>
      <c r="E80" s="353"/>
      <c r="F80" s="353"/>
      <c r="G80" s="353"/>
      <c r="H80" s="353"/>
      <c r="I80" s="353"/>
      <c r="J80" s="353"/>
      <c r="K80" s="353"/>
      <c r="L80" s="353"/>
      <c r="M80" s="353"/>
      <c r="N80" s="353"/>
      <c r="O80" s="353"/>
      <c r="P80" s="353"/>
      <c r="Q80" s="353"/>
      <c r="R80" s="353"/>
      <c r="S80" s="353"/>
      <c r="T80" s="353"/>
      <c r="U80" s="353"/>
      <c r="V80" s="353"/>
      <c r="W80" s="353"/>
    </row>
    <row r="81" spans="1:23" s="73" customFormat="1" ht="18" customHeight="1">
      <c r="A81" s="31"/>
      <c r="B81" s="33"/>
      <c r="C81" s="137" t="s">
        <v>505</v>
      </c>
      <c r="D81" s="117"/>
      <c r="E81" s="140">
        <v>0</v>
      </c>
      <c r="F81" s="130">
        <v>0</v>
      </c>
      <c r="G81" s="128"/>
      <c r="H81" s="128"/>
      <c r="I81" s="128"/>
      <c r="J81" s="128"/>
      <c r="K81" s="128"/>
      <c r="L81" s="128"/>
      <c r="M81" s="128"/>
      <c r="N81" s="128"/>
      <c r="O81" s="128"/>
      <c r="P81" s="128"/>
      <c r="Q81" s="128"/>
      <c r="R81" s="128"/>
      <c r="S81" s="128"/>
      <c r="T81" s="128"/>
      <c r="U81" s="128"/>
      <c r="V81" s="128"/>
      <c r="W81" s="128"/>
    </row>
    <row r="82" spans="1:23" s="73" customFormat="1" ht="18" customHeight="1" thickBot="1">
      <c r="A82" s="31"/>
      <c r="B82" s="33"/>
      <c r="C82" s="236" t="s">
        <v>189</v>
      </c>
      <c r="D82" s="237"/>
      <c r="E82" s="238">
        <v>0</v>
      </c>
      <c r="F82" s="287">
        <v>0</v>
      </c>
      <c r="G82" s="239"/>
      <c r="H82" s="239"/>
      <c r="I82" s="239"/>
      <c r="J82" s="239"/>
      <c r="K82" s="239"/>
      <c r="L82" s="239"/>
      <c r="M82" s="239"/>
      <c r="N82" s="239"/>
      <c r="O82" s="239"/>
      <c r="P82" s="239"/>
      <c r="Q82" s="239"/>
      <c r="R82" s="239"/>
      <c r="S82" s="239"/>
      <c r="T82" s="239"/>
      <c r="U82" s="239"/>
      <c r="V82" s="239"/>
      <c r="W82" s="239"/>
    </row>
    <row r="83" spans="1:23" s="73" customFormat="1" ht="18" customHeight="1" thickTop="1">
      <c r="A83" s="31"/>
      <c r="B83" s="33"/>
      <c r="C83" s="352"/>
      <c r="D83" s="352"/>
      <c r="E83" s="352"/>
      <c r="F83" s="352"/>
      <c r="G83" s="352"/>
      <c r="H83" s="352"/>
      <c r="I83" s="352"/>
      <c r="J83" s="352"/>
      <c r="K83" s="352"/>
      <c r="L83" s="352"/>
      <c r="M83" s="352"/>
      <c r="N83" s="352"/>
      <c r="O83" s="352"/>
      <c r="P83" s="352"/>
      <c r="Q83" s="352"/>
      <c r="R83" s="352"/>
      <c r="S83" s="352"/>
      <c r="T83" s="352"/>
      <c r="U83" s="352"/>
      <c r="V83" s="352"/>
      <c r="W83" s="352"/>
    </row>
    <row r="84" spans="1:23" s="73" customFormat="1" ht="18" customHeight="1">
      <c r="A84" s="31"/>
      <c r="B84" s="33"/>
      <c r="C84" s="125" t="s">
        <v>190</v>
      </c>
      <c r="D84" s="124"/>
      <c r="E84" s="124"/>
      <c r="F84" s="124"/>
      <c r="G84" s="124"/>
      <c r="H84" s="124"/>
      <c r="I84" s="124"/>
      <c r="J84" s="124"/>
      <c r="K84" s="124"/>
      <c r="L84" s="124"/>
      <c r="M84" s="124"/>
      <c r="N84" s="124"/>
      <c r="O84" s="124"/>
      <c r="P84" s="124"/>
      <c r="Q84" s="124"/>
      <c r="R84" s="124"/>
      <c r="S84" s="124"/>
      <c r="T84" s="124"/>
      <c r="U84" s="124"/>
      <c r="V84" s="124"/>
      <c r="W84" s="124"/>
    </row>
    <row r="85" spans="1:23" s="73" customFormat="1" ht="18" customHeight="1" thickBot="1">
      <c r="A85" s="31"/>
      <c r="B85" s="33"/>
      <c r="C85" s="137" t="s">
        <v>503</v>
      </c>
      <c r="D85" s="137"/>
      <c r="E85" s="132">
        <v>-868186993.49650288</v>
      </c>
      <c r="F85" s="133">
        <v>1</v>
      </c>
      <c r="G85" s="124"/>
      <c r="H85" s="124"/>
      <c r="I85" s="124"/>
      <c r="J85" s="124"/>
      <c r="K85" s="124"/>
      <c r="L85" s="124"/>
      <c r="M85" s="124"/>
      <c r="N85" s="124"/>
      <c r="O85" s="124"/>
      <c r="P85" s="124"/>
      <c r="Q85" s="124"/>
      <c r="R85" s="124"/>
      <c r="S85" s="124"/>
      <c r="T85" s="124"/>
      <c r="U85" s="124"/>
      <c r="V85" s="124"/>
      <c r="W85" s="124"/>
    </row>
    <row r="86" spans="1:23" s="73" customFormat="1" ht="18" customHeight="1" thickBot="1">
      <c r="A86" s="31"/>
      <c r="B86" s="33"/>
      <c r="C86" s="231" t="s">
        <v>191</v>
      </c>
      <c r="D86" s="232"/>
      <c r="E86" s="233">
        <v>-868186993.49650288</v>
      </c>
      <c r="F86" s="234">
        <v>1</v>
      </c>
      <c r="G86" s="235"/>
      <c r="H86" s="235"/>
      <c r="I86" s="235"/>
      <c r="J86" s="235"/>
      <c r="K86" s="235"/>
      <c r="L86" s="235"/>
      <c r="M86" s="235"/>
      <c r="N86" s="235"/>
      <c r="O86" s="235"/>
      <c r="P86" s="235"/>
      <c r="Q86" s="235"/>
      <c r="R86" s="235"/>
      <c r="S86" s="235"/>
      <c r="T86" s="235"/>
      <c r="U86" s="235"/>
      <c r="V86" s="235"/>
      <c r="W86" s="235"/>
    </row>
    <row r="87" spans="1:23" s="73" customFormat="1" ht="13.8" thickTop="1">
      <c r="A87" s="31"/>
      <c r="B87" s="33"/>
    </row>
    <row r="88" spans="1:23" s="73" customFormat="1" ht="13.2">
      <c r="A88" s="31"/>
      <c r="B88" s="33"/>
    </row>
    <row r="89" spans="1:23" s="73" customFormat="1" ht="13.2">
      <c r="A89" s="31"/>
      <c r="B89" s="33"/>
    </row>
    <row r="90" spans="1:23" s="73" customFormat="1" ht="13.2">
      <c r="A90" s="31"/>
      <c r="B90" s="33"/>
    </row>
    <row r="91" spans="1:23" s="73" customFormat="1" ht="13.2">
      <c r="A91" s="31"/>
      <c r="B91" s="33"/>
    </row>
    <row r="92" spans="1:23" s="73" customFormat="1" ht="13.2">
      <c r="A92" s="31"/>
      <c r="B92" s="33"/>
    </row>
    <row r="93" spans="1:23" s="73" customFormat="1" ht="13.2">
      <c r="A93" s="31"/>
      <c r="B93" s="33"/>
    </row>
    <row r="94" spans="1:23" s="73" customFormat="1" ht="13.2">
      <c r="A94" s="31"/>
      <c r="B94" s="33"/>
    </row>
    <row r="95" spans="1:23" s="73" customFormat="1" ht="13.2">
      <c r="A95" s="31"/>
      <c r="B95" s="33"/>
    </row>
    <row r="96" spans="1:23" s="73" customFormat="1" ht="13.2">
      <c r="A96" s="31"/>
      <c r="B96" s="33"/>
    </row>
    <row r="97" spans="1:2" s="73" customFormat="1" ht="13.2">
      <c r="A97" s="31"/>
      <c r="B97" s="33"/>
    </row>
    <row r="98" spans="1:2" s="73" customFormat="1" ht="13.2">
      <c r="A98" s="31"/>
      <c r="B98" s="33"/>
    </row>
    <row r="99" spans="1:2" s="73" customFormat="1" ht="13.2">
      <c r="A99" s="31"/>
      <c r="B99" s="33"/>
    </row>
    <row r="100" spans="1:2" s="73" customFormat="1" ht="13.2">
      <c r="A100" s="31"/>
      <c r="B100" s="33"/>
    </row>
    <row r="101" spans="1:2" s="73" customFormat="1" ht="13.2">
      <c r="A101" s="31"/>
      <c r="B101" s="33"/>
    </row>
    <row r="102" spans="1:2" s="73" customFormat="1" ht="13.2">
      <c r="A102" s="31"/>
      <c r="B102" s="33"/>
    </row>
    <row r="103" spans="1:2" s="73" customFormat="1" ht="13.2">
      <c r="A103" s="31"/>
      <c r="B103" s="33"/>
    </row>
    <row r="104" spans="1:2" s="73" customFormat="1" ht="13.2">
      <c r="A104" s="31"/>
      <c r="B104" s="33"/>
    </row>
    <row r="105" spans="1:2" s="73" customFormat="1" ht="13.2">
      <c r="A105" s="31"/>
      <c r="B105" s="33"/>
    </row>
    <row r="106" spans="1:2" s="73" customFormat="1" ht="13.2">
      <c r="A106" s="31"/>
      <c r="B106" s="33"/>
    </row>
    <row r="107" spans="1:2" s="73" customFormat="1" ht="13.2">
      <c r="A107" s="31"/>
      <c r="B107" s="33"/>
    </row>
    <row r="108" spans="1:2" s="73" customFormat="1" ht="13.2">
      <c r="A108" s="31"/>
      <c r="B108" s="33"/>
    </row>
    <row r="109" spans="1:2" s="73" customFormat="1" ht="13.2">
      <c r="A109" s="31"/>
      <c r="B109" s="33"/>
    </row>
    <row r="110" spans="1:2" s="73" customFormat="1" ht="13.2">
      <c r="A110" s="31"/>
      <c r="B110" s="33"/>
    </row>
    <row r="111" spans="1:2" s="73" customFormat="1" ht="13.2">
      <c r="A111" s="31"/>
      <c r="B111" s="33"/>
    </row>
    <row r="112" spans="1:2" s="73" customFormat="1" ht="13.2">
      <c r="A112" s="31"/>
      <c r="B112" s="33"/>
    </row>
    <row r="113" spans="1:2" s="73" customFormat="1" ht="13.2">
      <c r="A113" s="31"/>
      <c r="B113" s="33"/>
    </row>
    <row r="114" spans="1:2" s="73" customFormat="1" ht="13.2">
      <c r="A114" s="31"/>
      <c r="B114" s="33"/>
    </row>
    <row r="115" spans="1:2" s="73" customFormat="1" ht="13.2">
      <c r="A115" s="31"/>
      <c r="B115" s="33"/>
    </row>
    <row r="116" spans="1:2" s="73" customFormat="1" ht="13.2">
      <c r="A116" s="31"/>
      <c r="B116" s="33"/>
    </row>
    <row r="117" spans="1:2" s="73" customFormat="1" ht="13.2">
      <c r="A117" s="31"/>
      <c r="B117" s="33"/>
    </row>
    <row r="118" spans="1:2" s="73" customFormat="1" ht="13.2">
      <c r="A118" s="31"/>
      <c r="B118" s="33"/>
    </row>
    <row r="119" spans="1:2" s="73" customFormat="1" ht="13.2">
      <c r="A119" s="31"/>
      <c r="B119" s="33"/>
    </row>
    <row r="120" spans="1:2" s="73" customFormat="1" ht="13.2">
      <c r="A120" s="31"/>
      <c r="B120" s="33"/>
    </row>
    <row r="121" spans="1:2" s="73" customFormat="1" ht="13.2">
      <c r="A121" s="31"/>
      <c r="B121" s="33"/>
    </row>
    <row r="122" spans="1:2" s="73" customFormat="1" ht="13.2">
      <c r="A122" s="31"/>
      <c r="B122" s="33"/>
    </row>
    <row r="123" spans="1:2" s="73" customFormat="1" ht="13.2">
      <c r="A123" s="31"/>
      <c r="B123" s="33"/>
    </row>
    <row r="124" spans="1:2" s="73" customFormat="1" ht="13.2">
      <c r="A124" s="31"/>
      <c r="B124" s="33"/>
    </row>
    <row r="125" spans="1:2" s="73" customFormat="1" ht="13.2">
      <c r="A125" s="31"/>
      <c r="B125" s="33"/>
    </row>
    <row r="126" spans="1:2" s="73" customFormat="1" ht="13.2">
      <c r="A126" s="31"/>
      <c r="B126" s="33"/>
    </row>
    <row r="127" spans="1:2" s="73" customFormat="1" ht="13.2">
      <c r="A127" s="31"/>
      <c r="B127" s="33"/>
    </row>
    <row r="128" spans="1:2" s="73" customFormat="1" ht="13.2">
      <c r="A128" s="31"/>
      <c r="B128" s="33"/>
    </row>
    <row r="129" spans="1:2" s="73" customFormat="1" ht="13.2">
      <c r="A129" s="31"/>
      <c r="B129" s="33"/>
    </row>
    <row r="130" spans="1:2" s="73" customFormat="1" ht="13.2">
      <c r="A130" s="31"/>
      <c r="B130" s="33"/>
    </row>
    <row r="131" spans="1:2" s="73" customFormat="1" ht="13.2">
      <c r="A131" s="31"/>
      <c r="B131" s="33"/>
    </row>
    <row r="132" spans="1:2" s="73" customFormat="1" ht="13.2">
      <c r="A132" s="31"/>
      <c r="B132" s="33"/>
    </row>
    <row r="133" spans="1:2" s="73" customFormat="1" ht="13.2">
      <c r="A133" s="31"/>
      <c r="B133" s="33"/>
    </row>
    <row r="134" spans="1:2" s="73" customFormat="1" ht="13.2">
      <c r="A134" s="31"/>
      <c r="B134" s="33"/>
    </row>
    <row r="135" spans="1:2" s="73" customFormat="1" ht="13.2">
      <c r="A135" s="31"/>
      <c r="B135" s="33"/>
    </row>
    <row r="136" spans="1:2" s="73" customFormat="1" ht="13.2">
      <c r="A136" s="31"/>
      <c r="B136" s="33"/>
    </row>
    <row r="137" spans="1:2" s="73" customFormat="1" ht="13.2">
      <c r="A137" s="31"/>
      <c r="B137" s="33"/>
    </row>
    <row r="138" spans="1:2" s="73" customFormat="1" ht="13.2">
      <c r="A138" s="31"/>
      <c r="B138" s="33"/>
    </row>
    <row r="139" spans="1:2" s="73" customFormat="1" ht="13.2">
      <c r="A139" s="31"/>
      <c r="B139" s="33"/>
    </row>
    <row r="140" spans="1:2" s="73" customFormat="1" ht="13.2">
      <c r="A140" s="31"/>
      <c r="B140" s="33"/>
    </row>
    <row r="141" spans="1:2" s="73" customFormat="1" ht="13.2">
      <c r="A141" s="31"/>
      <c r="B141" s="33"/>
    </row>
    <row r="142" spans="1:2" s="73" customFormat="1" ht="13.2">
      <c r="A142" s="31"/>
      <c r="B142" s="33"/>
    </row>
    <row r="143" spans="1:2" s="73" customFormat="1" ht="13.2">
      <c r="A143" s="31"/>
      <c r="B143" s="33"/>
    </row>
    <row r="144" spans="1:2" s="73" customFormat="1" ht="13.2">
      <c r="A144" s="31"/>
      <c r="B144" s="33"/>
    </row>
    <row r="145" spans="1:2" s="73" customFormat="1" ht="13.2">
      <c r="A145" s="31"/>
      <c r="B145" s="33"/>
    </row>
    <row r="146" spans="1:2" s="73" customFormat="1" ht="13.2">
      <c r="A146" s="31"/>
      <c r="B146" s="33"/>
    </row>
    <row r="147" spans="1:2" s="73" customFormat="1" ht="13.2">
      <c r="A147" s="31"/>
      <c r="B147" s="33"/>
    </row>
    <row r="148" spans="1:2" s="73" customFormat="1" ht="13.2">
      <c r="A148" s="31"/>
      <c r="B148" s="33"/>
    </row>
    <row r="149" spans="1:2" s="73" customFormat="1" ht="13.2">
      <c r="A149" s="31"/>
      <c r="B149" s="33"/>
    </row>
    <row r="150" spans="1:2" s="73" customFormat="1" ht="13.2">
      <c r="A150" s="31"/>
      <c r="B150" s="33"/>
    </row>
    <row r="151" spans="1:2" s="73" customFormat="1" ht="13.2">
      <c r="A151" s="31"/>
      <c r="B151" s="33"/>
    </row>
    <row r="152" spans="1:2" s="73" customFormat="1" ht="13.2">
      <c r="A152" s="31"/>
      <c r="B152" s="33"/>
    </row>
    <row r="153" spans="1:2" s="73" customFormat="1" ht="13.2">
      <c r="A153" s="31"/>
      <c r="B153" s="33"/>
    </row>
    <row r="154" spans="1:2" s="73" customFormat="1" ht="13.2">
      <c r="A154" s="31"/>
      <c r="B154" s="33"/>
    </row>
    <row r="155" spans="1:2" s="73" customFormat="1" ht="13.2">
      <c r="A155" s="31"/>
      <c r="B155" s="33"/>
    </row>
    <row r="156" spans="1:2" s="73" customFormat="1" ht="13.2">
      <c r="A156" s="31"/>
      <c r="B156" s="33"/>
    </row>
    <row r="157" spans="1:2" s="73" customFormat="1" ht="13.2">
      <c r="A157" s="31"/>
      <c r="B157" s="33"/>
    </row>
    <row r="158" spans="1:2" s="73" customFormat="1" ht="13.2">
      <c r="A158" s="31"/>
      <c r="B158" s="33"/>
    </row>
    <row r="159" spans="1:2" s="73" customFormat="1" ht="13.2">
      <c r="A159" s="31"/>
      <c r="B159" s="33"/>
    </row>
    <row r="160" spans="1:2" s="73" customFormat="1" ht="13.2">
      <c r="A160" s="31"/>
      <c r="B160" s="33"/>
    </row>
    <row r="161" spans="1:2" s="73" customFormat="1" ht="13.2">
      <c r="A161" s="31"/>
      <c r="B161" s="33"/>
    </row>
    <row r="162" spans="1:2" s="73" customFormat="1" ht="13.2">
      <c r="A162" s="31"/>
      <c r="B162" s="33"/>
    </row>
    <row r="163" spans="1:2" s="73" customFormat="1" ht="13.2">
      <c r="A163" s="31"/>
      <c r="B163" s="33"/>
    </row>
    <row r="164" spans="1:2" s="73" customFormat="1" ht="13.2">
      <c r="A164" s="31"/>
      <c r="B164" s="33"/>
    </row>
    <row r="165" spans="1:2" s="73" customFormat="1" ht="13.2">
      <c r="A165" s="31"/>
      <c r="B165" s="33"/>
    </row>
    <row r="166" spans="1:2" s="73" customFormat="1" ht="13.2">
      <c r="A166" s="31"/>
      <c r="B166" s="33"/>
    </row>
    <row r="167" spans="1:2" s="73" customFormat="1" ht="13.2">
      <c r="A167" s="31"/>
      <c r="B167" s="33"/>
    </row>
    <row r="168" spans="1:2" s="73" customFormat="1" ht="13.2">
      <c r="A168" s="31"/>
      <c r="B168" s="33"/>
    </row>
    <row r="169" spans="1:2" s="73" customFormat="1" ht="13.2">
      <c r="A169" s="31"/>
      <c r="B169" s="33"/>
    </row>
    <row r="170" spans="1:2" s="73" customFormat="1" ht="13.2">
      <c r="A170" s="31"/>
      <c r="B170" s="33"/>
    </row>
    <row r="171" spans="1:2" s="73" customFormat="1" ht="13.2">
      <c r="A171" s="31"/>
      <c r="B171" s="33"/>
    </row>
    <row r="172" spans="1:2" s="73" customFormat="1" ht="13.2">
      <c r="A172" s="31"/>
      <c r="B172" s="33"/>
    </row>
    <row r="173" spans="1:2" s="73" customFormat="1" ht="13.2">
      <c r="A173" s="31"/>
      <c r="B173" s="33"/>
    </row>
    <row r="174" spans="1:2" s="73" customFormat="1" ht="13.2">
      <c r="A174" s="31"/>
      <c r="B174" s="33"/>
    </row>
    <row r="175" spans="1:2" s="73" customFormat="1" ht="13.2">
      <c r="A175" s="31"/>
      <c r="B175" s="33"/>
    </row>
    <row r="176" spans="1:2" s="73" customFormat="1" ht="13.2">
      <c r="A176" s="31"/>
      <c r="B176" s="33"/>
    </row>
    <row r="177" spans="1:2" s="73" customFormat="1" ht="13.2">
      <c r="A177" s="31"/>
      <c r="B177" s="33"/>
    </row>
    <row r="178" spans="1:2" s="73" customFormat="1" ht="13.2">
      <c r="A178" s="31"/>
      <c r="B178" s="33"/>
    </row>
    <row r="179" spans="1:2" s="73" customFormat="1" ht="13.2">
      <c r="A179" s="31"/>
      <c r="B179" s="33"/>
    </row>
    <row r="180" spans="1:2" s="73" customFormat="1" ht="13.2">
      <c r="A180" s="31"/>
      <c r="B180" s="33"/>
    </row>
    <row r="181" spans="1:2" s="73" customFormat="1" ht="13.2">
      <c r="A181" s="31"/>
      <c r="B181" s="33"/>
    </row>
    <row r="182" spans="1:2" s="73" customFormat="1" ht="13.2">
      <c r="A182" s="31"/>
      <c r="B182" s="33"/>
    </row>
    <row r="183" spans="1:2" s="73" customFormat="1" ht="13.2">
      <c r="A183" s="31"/>
      <c r="B183" s="33"/>
    </row>
    <row r="184" spans="1:2" s="73" customFormat="1" ht="13.2">
      <c r="A184" s="31"/>
      <c r="B184" s="33"/>
    </row>
    <row r="185" spans="1:2" s="73" customFormat="1" ht="13.2">
      <c r="A185" s="31"/>
      <c r="B185" s="33"/>
    </row>
    <row r="186" spans="1:2" s="73" customFormat="1" ht="13.2">
      <c r="A186" s="31"/>
      <c r="B186" s="33"/>
    </row>
    <row r="187" spans="1:2" s="73" customFormat="1" ht="13.2">
      <c r="A187" s="31"/>
      <c r="B187" s="33"/>
    </row>
    <row r="188" spans="1:2" s="73" customFormat="1" ht="13.2">
      <c r="A188" s="31"/>
      <c r="B188" s="33"/>
    </row>
    <row r="189" spans="1:2" s="73" customFormat="1" ht="13.2">
      <c r="A189" s="31"/>
      <c r="B189" s="33"/>
    </row>
    <row r="190" spans="1:2" s="73" customFormat="1" ht="13.2">
      <c r="A190" s="31"/>
      <c r="B190" s="33"/>
    </row>
    <row r="191" spans="1:2" s="73" customFormat="1" ht="13.2">
      <c r="A191" s="31"/>
      <c r="B191" s="33"/>
    </row>
    <row r="192" spans="1:2" s="73" customFormat="1" ht="13.2">
      <c r="A192" s="31"/>
      <c r="B192" s="33"/>
    </row>
    <row r="193" spans="1:2" s="73" customFormat="1" ht="13.2">
      <c r="A193" s="31"/>
      <c r="B193" s="33"/>
    </row>
    <row r="194" spans="1:2" s="73" customFormat="1" ht="13.2">
      <c r="A194" s="31"/>
      <c r="B194" s="33"/>
    </row>
    <row r="195" spans="1:2" s="73" customFormat="1" ht="13.2">
      <c r="A195" s="31"/>
      <c r="B195" s="33"/>
    </row>
    <row r="196" spans="1:2" s="73" customFormat="1" ht="13.2">
      <c r="A196" s="31"/>
      <c r="B196" s="33"/>
    </row>
    <row r="197" spans="1:2" s="73" customFormat="1" ht="13.2">
      <c r="A197" s="31"/>
      <c r="B197" s="33"/>
    </row>
    <row r="198" spans="1:2" s="73" customFormat="1" ht="13.2">
      <c r="A198" s="31"/>
      <c r="B198" s="33"/>
    </row>
    <row r="199" spans="1:2" s="73" customFormat="1" ht="13.2">
      <c r="A199" s="31"/>
      <c r="B199" s="33"/>
    </row>
    <row r="200" spans="1:2" s="73" customFormat="1" ht="13.2">
      <c r="A200" s="31"/>
      <c r="B200" s="33"/>
    </row>
    <row r="201" spans="1:2" s="73" customFormat="1" ht="13.2">
      <c r="A201" s="31"/>
      <c r="B201" s="33"/>
    </row>
    <row r="202" spans="1:2" s="73" customFormat="1" ht="13.2">
      <c r="A202" s="31"/>
      <c r="B202" s="33"/>
    </row>
    <row r="203" spans="1:2" s="73" customFormat="1" ht="13.2">
      <c r="A203" s="31"/>
      <c r="B203" s="33"/>
    </row>
    <row r="204" spans="1:2" s="73" customFormat="1" ht="13.2">
      <c r="A204" s="31"/>
      <c r="B204" s="33"/>
    </row>
    <row r="205" spans="1:2" s="73" customFormat="1" ht="13.2">
      <c r="A205" s="31"/>
      <c r="B205" s="33"/>
    </row>
    <row r="206" spans="1:2" s="73" customFormat="1" ht="13.2">
      <c r="A206" s="31"/>
      <c r="B206" s="33"/>
    </row>
    <row r="207" spans="1:2" s="73" customFormat="1" ht="13.2">
      <c r="A207" s="31"/>
      <c r="B207" s="33"/>
    </row>
    <row r="208" spans="1:2" s="73" customFormat="1" ht="13.2">
      <c r="A208" s="31"/>
      <c r="B208" s="33"/>
    </row>
    <row r="209" spans="1:2" s="73" customFormat="1" ht="13.2">
      <c r="A209" s="31"/>
      <c r="B209" s="33"/>
    </row>
    <row r="210" spans="1:2" s="73" customFormat="1" ht="13.2">
      <c r="A210" s="31"/>
      <c r="B210" s="33"/>
    </row>
    <row r="211" spans="1:2" s="73" customFormat="1" ht="13.2">
      <c r="A211" s="31"/>
      <c r="B211" s="33"/>
    </row>
    <row r="212" spans="1:2" s="73" customFormat="1" ht="13.2">
      <c r="A212" s="31"/>
      <c r="B212" s="33"/>
    </row>
    <row r="213" spans="1:2" s="73" customFormat="1" ht="13.2">
      <c r="A213" s="31"/>
      <c r="B213" s="33"/>
    </row>
    <row r="214" spans="1:2" s="73" customFormat="1" ht="13.2">
      <c r="A214" s="31"/>
      <c r="B214" s="33"/>
    </row>
    <row r="215" spans="1:2" s="73" customFormat="1" ht="13.2">
      <c r="A215" s="31"/>
      <c r="B215" s="33"/>
    </row>
    <row r="216" spans="1:2" s="73" customFormat="1" ht="13.2">
      <c r="A216" s="31"/>
      <c r="B216" s="33"/>
    </row>
    <row r="217" spans="1:2" s="73" customFormat="1" ht="13.2">
      <c r="A217" s="31"/>
      <c r="B217" s="33"/>
    </row>
    <row r="218" spans="1:2" s="73" customFormat="1" ht="13.2">
      <c r="A218" s="31"/>
      <c r="B218" s="33"/>
    </row>
    <row r="219" spans="1:2" s="73" customFormat="1" ht="13.2">
      <c r="A219" s="31"/>
      <c r="B219" s="33"/>
    </row>
    <row r="220" spans="1:2" s="73" customFormat="1" ht="13.2">
      <c r="A220" s="31"/>
      <c r="B220" s="33"/>
    </row>
    <row r="221" spans="1:2" s="73" customFormat="1" ht="13.2">
      <c r="A221" s="31"/>
      <c r="B221" s="33"/>
    </row>
    <row r="222" spans="1:2" s="73" customFormat="1" ht="13.2">
      <c r="A222" s="31"/>
      <c r="B222" s="33"/>
    </row>
    <row r="223" spans="1:2" s="73" customFormat="1" ht="13.2">
      <c r="A223" s="31"/>
      <c r="B223" s="33"/>
    </row>
    <row r="224" spans="1:2" s="73" customFormat="1" ht="13.2">
      <c r="A224" s="31"/>
      <c r="B224" s="33"/>
    </row>
    <row r="225" spans="1:2" s="73" customFormat="1" ht="13.2">
      <c r="A225" s="31"/>
      <c r="B225" s="33"/>
    </row>
    <row r="226" spans="1:2" s="73" customFormat="1" ht="13.2">
      <c r="A226" s="31"/>
      <c r="B226" s="33"/>
    </row>
    <row r="227" spans="1:2" s="73" customFormat="1" ht="13.2">
      <c r="A227" s="31"/>
      <c r="B227" s="33"/>
    </row>
    <row r="228" spans="1:2" s="73" customFormat="1" ht="13.2">
      <c r="A228" s="31"/>
      <c r="B228" s="33"/>
    </row>
    <row r="229" spans="1:2" s="73" customFormat="1" ht="13.2">
      <c r="A229" s="31"/>
      <c r="B229" s="33"/>
    </row>
    <row r="230" spans="1:2" s="73" customFormat="1" ht="13.2">
      <c r="A230" s="31"/>
      <c r="B230" s="33"/>
    </row>
    <row r="231" spans="1:2" s="73" customFormat="1" ht="13.2">
      <c r="A231" s="31"/>
      <c r="B231" s="33"/>
    </row>
    <row r="232" spans="1:2" s="73" customFormat="1" ht="13.2">
      <c r="A232" s="31"/>
      <c r="B232" s="33"/>
    </row>
    <row r="233" spans="1:2" s="73" customFormat="1" ht="13.2">
      <c r="A233" s="31"/>
      <c r="B233" s="33"/>
    </row>
    <row r="234" spans="1:2" s="73" customFormat="1" ht="13.2">
      <c r="A234" s="31"/>
      <c r="B234" s="33"/>
    </row>
    <row r="235" spans="1:2" s="73" customFormat="1" ht="13.2">
      <c r="A235" s="31"/>
      <c r="B235" s="33"/>
    </row>
    <row r="236" spans="1:2" s="73" customFormat="1" ht="13.2">
      <c r="A236" s="31"/>
      <c r="B236" s="33"/>
    </row>
    <row r="237" spans="1:2" s="73" customFormat="1" ht="13.2">
      <c r="A237" s="31"/>
      <c r="B237" s="33"/>
    </row>
    <row r="238" spans="1:2" s="73" customFormat="1" ht="13.2">
      <c r="A238" s="31"/>
      <c r="B238" s="33"/>
    </row>
    <row r="239" spans="1:2" s="73" customFormat="1" ht="13.2">
      <c r="A239" s="31"/>
      <c r="B239" s="33"/>
    </row>
    <row r="240" spans="1:2" s="73" customFormat="1" ht="13.2">
      <c r="A240" s="31"/>
      <c r="B240" s="33"/>
    </row>
    <row r="241" spans="1:2" s="73" customFormat="1" ht="13.2">
      <c r="A241" s="31"/>
      <c r="B241" s="33"/>
    </row>
    <row r="242" spans="1:2" s="73" customFormat="1" ht="13.2">
      <c r="A242" s="31"/>
      <c r="B242" s="33"/>
    </row>
    <row r="243" spans="1:2" s="73" customFormat="1" ht="13.2">
      <c r="A243" s="31"/>
      <c r="B243" s="33"/>
    </row>
    <row r="244" spans="1:2" s="73" customFormat="1" ht="13.2">
      <c r="A244" s="31"/>
      <c r="B244" s="33"/>
    </row>
    <row r="245" spans="1:2" s="73" customFormat="1" ht="13.2">
      <c r="A245" s="31"/>
      <c r="B245" s="33"/>
    </row>
    <row r="246" spans="1:2" s="73" customFormat="1" ht="13.2">
      <c r="A246" s="31"/>
      <c r="B246" s="33"/>
    </row>
    <row r="247" spans="1:2" s="73" customFormat="1" ht="13.2">
      <c r="A247" s="31"/>
      <c r="B247" s="33"/>
    </row>
    <row r="248" spans="1:2" s="73" customFormat="1" ht="13.2">
      <c r="A248" s="31"/>
      <c r="B248" s="33"/>
    </row>
    <row r="249" spans="1:2" s="73" customFormat="1" ht="13.2">
      <c r="A249" s="31"/>
      <c r="B249" s="33"/>
    </row>
    <row r="250" spans="1:2" s="73" customFormat="1" ht="13.2">
      <c r="A250" s="31"/>
      <c r="B250" s="33"/>
    </row>
    <row r="251" spans="1:2" s="73" customFormat="1" ht="13.2">
      <c r="A251" s="31"/>
      <c r="B251" s="33"/>
    </row>
    <row r="252" spans="1:2" s="73" customFormat="1" ht="13.2">
      <c r="A252" s="31"/>
      <c r="B252" s="33"/>
    </row>
    <row r="253" spans="1:2" s="73" customFormat="1" ht="13.2">
      <c r="A253" s="31"/>
      <c r="B253" s="33"/>
    </row>
    <row r="254" spans="1:2" s="73" customFormat="1" ht="13.2">
      <c r="A254" s="31"/>
      <c r="B254" s="33"/>
    </row>
    <row r="255" spans="1:2" s="73" customFormat="1" ht="13.2">
      <c r="A255" s="31"/>
      <c r="B255" s="33"/>
    </row>
    <row r="256" spans="1:2" s="73" customFormat="1" ht="13.2">
      <c r="A256" s="31"/>
      <c r="B256" s="33"/>
    </row>
    <row r="257" spans="1:2" s="73" customFormat="1" ht="13.2">
      <c r="A257" s="31"/>
      <c r="B257" s="33"/>
    </row>
    <row r="258" spans="1:2" s="73" customFormat="1" ht="13.2">
      <c r="A258" s="31"/>
      <c r="B258" s="33"/>
    </row>
    <row r="259" spans="1:2" s="73" customFormat="1" ht="13.2">
      <c r="A259" s="31"/>
      <c r="B259" s="33"/>
    </row>
    <row r="260" spans="1:2" s="73" customFormat="1" ht="13.2">
      <c r="A260" s="31"/>
      <c r="B260" s="33"/>
    </row>
    <row r="261" spans="1:2" s="73" customFormat="1" ht="13.2">
      <c r="A261" s="31"/>
      <c r="B261" s="33"/>
    </row>
    <row r="262" spans="1:2" s="73" customFormat="1" ht="13.2">
      <c r="A262" s="31"/>
      <c r="B262" s="33"/>
    </row>
    <row r="263" spans="1:2" s="73" customFormat="1" ht="13.2">
      <c r="A263" s="31"/>
      <c r="B263" s="33"/>
    </row>
    <row r="264" spans="1:2" s="73" customFormat="1" ht="13.2">
      <c r="A264" s="31"/>
      <c r="B264" s="33"/>
    </row>
    <row r="265" spans="1:2" s="73" customFormat="1" ht="13.2">
      <c r="A265" s="31"/>
      <c r="B265" s="33"/>
    </row>
    <row r="266" spans="1:2" s="73" customFormat="1" ht="13.2">
      <c r="A266" s="31"/>
      <c r="B266" s="33"/>
    </row>
    <row r="267" spans="1:2" s="73" customFormat="1" ht="13.2">
      <c r="A267" s="31"/>
      <c r="B267" s="33"/>
    </row>
    <row r="268" spans="1:2" s="73" customFormat="1" ht="13.2">
      <c r="A268" s="31"/>
      <c r="B268" s="33"/>
    </row>
    <row r="269" spans="1:2" s="73" customFormat="1" ht="13.2">
      <c r="A269" s="31"/>
      <c r="B269" s="33"/>
    </row>
    <row r="270" spans="1:2" s="73" customFormat="1" ht="13.2">
      <c r="A270" s="31"/>
      <c r="B270" s="33"/>
    </row>
    <row r="271" spans="1:2" s="73" customFormat="1" ht="13.2">
      <c r="A271" s="31"/>
      <c r="B271" s="33"/>
    </row>
    <row r="272" spans="1:2" s="73" customFormat="1" ht="13.2">
      <c r="A272" s="31"/>
      <c r="B272" s="33"/>
    </row>
    <row r="273" spans="1:2" s="73" customFormat="1" ht="13.2">
      <c r="A273" s="31"/>
      <c r="B273" s="33"/>
    </row>
    <row r="274" spans="1:2" s="73" customFormat="1" ht="13.2">
      <c r="A274" s="31"/>
      <c r="B274" s="33"/>
    </row>
    <row r="275" spans="1:2" s="73" customFormat="1" ht="13.2">
      <c r="A275" s="31"/>
      <c r="B275" s="33"/>
    </row>
    <row r="276" spans="1:2" s="73" customFormat="1" ht="13.2">
      <c r="A276" s="31"/>
      <c r="B276" s="33"/>
    </row>
    <row r="277" spans="1:2" s="73" customFormat="1" ht="13.2">
      <c r="A277" s="31"/>
      <c r="B277" s="33"/>
    </row>
    <row r="278" spans="1:2" s="73" customFormat="1" ht="13.2">
      <c r="A278" s="31"/>
      <c r="B278" s="33"/>
    </row>
    <row r="279" spans="1:2" s="73" customFormat="1" ht="13.2">
      <c r="A279" s="31"/>
      <c r="B279" s="33"/>
    </row>
    <row r="280" spans="1:2" s="73" customFormat="1" ht="13.2">
      <c r="A280" s="31"/>
      <c r="B280" s="33"/>
    </row>
    <row r="281" spans="1:2" s="73" customFormat="1" ht="13.2">
      <c r="A281" s="31"/>
      <c r="B281" s="33"/>
    </row>
    <row r="282" spans="1:2" s="73" customFormat="1" ht="13.2">
      <c r="A282" s="31"/>
      <c r="B282" s="33"/>
    </row>
    <row r="283" spans="1:2" s="73" customFormat="1" ht="13.2">
      <c r="A283" s="31"/>
      <c r="B283" s="33"/>
    </row>
    <row r="284" spans="1:2" s="73" customFormat="1" ht="13.2">
      <c r="A284" s="31"/>
      <c r="B284" s="33"/>
    </row>
    <row r="285" spans="1:2" s="73" customFormat="1" ht="13.2">
      <c r="A285" s="31"/>
      <c r="B285" s="33"/>
    </row>
    <row r="286" spans="1:2" s="73" customFormat="1" ht="13.2">
      <c r="A286" s="31"/>
      <c r="B286" s="33"/>
    </row>
    <row r="287" spans="1:2" s="73" customFormat="1" ht="13.2">
      <c r="A287" s="31"/>
      <c r="B287" s="33"/>
    </row>
    <row r="288" spans="1:2" s="73" customFormat="1" ht="13.2">
      <c r="A288" s="31"/>
      <c r="B288" s="33"/>
    </row>
    <row r="289" spans="1:2" s="73" customFormat="1" ht="13.2">
      <c r="A289" s="31"/>
      <c r="B289" s="33"/>
    </row>
    <row r="290" spans="1:2" s="73" customFormat="1" ht="13.2">
      <c r="A290" s="31"/>
      <c r="B290" s="33"/>
    </row>
    <row r="291" spans="1:2" s="73" customFormat="1" ht="13.2">
      <c r="A291" s="31"/>
      <c r="B291" s="33"/>
    </row>
    <row r="292" spans="1:2" s="73" customFormat="1" ht="13.2">
      <c r="A292" s="31"/>
      <c r="B292" s="33"/>
    </row>
    <row r="293" spans="1:2" s="73" customFormat="1" ht="13.2">
      <c r="A293" s="31"/>
      <c r="B293" s="33"/>
    </row>
    <row r="294" spans="1:2" s="73" customFormat="1" ht="13.2">
      <c r="A294" s="31"/>
      <c r="B294" s="33"/>
    </row>
    <row r="295" spans="1:2" s="73" customFormat="1" ht="13.2">
      <c r="A295" s="31"/>
      <c r="B295" s="33"/>
    </row>
    <row r="296" spans="1:2" s="73" customFormat="1" ht="13.2">
      <c r="A296" s="31"/>
      <c r="B296" s="33"/>
    </row>
    <row r="297" spans="1:2" s="73" customFormat="1" ht="13.2">
      <c r="A297" s="31"/>
      <c r="B297" s="33"/>
    </row>
    <row r="298" spans="1:2" s="73" customFormat="1" ht="13.2">
      <c r="A298" s="31"/>
      <c r="B298" s="33"/>
    </row>
    <row r="299" spans="1:2" s="73" customFormat="1" ht="13.2">
      <c r="A299" s="31"/>
      <c r="B299" s="33"/>
    </row>
    <row r="300" spans="1:2" s="73" customFormat="1" ht="13.2">
      <c r="A300" s="31"/>
      <c r="B300" s="33"/>
    </row>
    <row r="301" spans="1:2" s="73" customFormat="1" ht="13.2">
      <c r="A301" s="31"/>
      <c r="B301" s="33"/>
    </row>
    <row r="302" spans="1:2" s="73" customFormat="1" ht="13.2">
      <c r="A302" s="31"/>
      <c r="B302" s="33"/>
    </row>
    <row r="303" spans="1:2" s="73" customFormat="1" ht="13.2">
      <c r="A303" s="31"/>
      <c r="B303" s="33"/>
    </row>
    <row r="304" spans="1:2" s="73" customFormat="1" ht="13.2">
      <c r="A304" s="31"/>
      <c r="B304" s="33"/>
    </row>
    <row r="305" spans="1:2" s="73" customFormat="1" ht="13.2">
      <c r="A305" s="31"/>
      <c r="B305" s="33"/>
    </row>
    <row r="306" spans="1:2" s="73" customFormat="1" ht="13.2">
      <c r="A306" s="31"/>
      <c r="B306" s="33"/>
    </row>
    <row r="307" spans="1:2" s="73" customFormat="1" ht="13.2">
      <c r="A307" s="31"/>
      <c r="B307" s="33"/>
    </row>
    <row r="308" spans="1:2" s="73" customFormat="1" ht="13.2">
      <c r="A308" s="31"/>
      <c r="B308" s="33"/>
    </row>
    <row r="309" spans="1:2" s="73" customFormat="1" ht="13.2">
      <c r="A309" s="31"/>
      <c r="B309" s="33"/>
    </row>
    <row r="310" spans="1:2" s="73" customFormat="1" ht="13.2">
      <c r="A310" s="31"/>
      <c r="B310" s="33"/>
    </row>
    <row r="311" spans="1:2" s="73" customFormat="1" ht="13.2">
      <c r="A311" s="31"/>
      <c r="B311" s="33"/>
    </row>
    <row r="312" spans="1:2" s="73" customFormat="1" ht="13.2">
      <c r="A312" s="31"/>
      <c r="B312" s="33"/>
    </row>
    <row r="313" spans="1:2" s="73" customFormat="1" ht="13.2">
      <c r="A313" s="31"/>
      <c r="B313" s="33"/>
    </row>
    <row r="314" spans="1:2" s="73" customFormat="1" ht="13.2">
      <c r="A314" s="31"/>
      <c r="B314" s="33"/>
    </row>
    <row r="315" spans="1:2" s="73" customFormat="1" ht="13.2">
      <c r="A315" s="31"/>
      <c r="B315" s="33"/>
    </row>
    <row r="316" spans="1:2" s="73" customFormat="1" ht="13.2">
      <c r="A316" s="31"/>
      <c r="B316" s="33"/>
    </row>
    <row r="317" spans="1:2" s="73" customFormat="1" ht="13.2">
      <c r="A317" s="31"/>
      <c r="B317" s="33"/>
    </row>
    <row r="318" spans="1:2" s="73" customFormat="1" ht="13.2">
      <c r="A318" s="31"/>
      <c r="B318" s="33"/>
    </row>
    <row r="319" spans="1:2" s="73" customFormat="1" ht="13.2">
      <c r="A319" s="31"/>
      <c r="B319" s="33"/>
    </row>
    <row r="320" spans="1:2" s="73" customFormat="1" ht="13.2">
      <c r="A320" s="31"/>
      <c r="B320" s="33"/>
    </row>
    <row r="321" spans="1:2" s="73" customFormat="1" ht="13.2">
      <c r="A321" s="31"/>
      <c r="B321" s="33"/>
    </row>
    <row r="322" spans="1:2" s="73" customFormat="1" ht="13.2">
      <c r="A322" s="31"/>
      <c r="B322" s="33"/>
    </row>
    <row r="323" spans="1:2" s="73" customFormat="1" ht="13.2">
      <c r="A323" s="31"/>
      <c r="B323" s="33"/>
    </row>
    <row r="324" spans="1:2" s="73" customFormat="1" ht="13.2">
      <c r="A324" s="31"/>
      <c r="B324" s="33"/>
    </row>
    <row r="325" spans="1:2" s="73" customFormat="1" ht="13.2">
      <c r="A325" s="31"/>
      <c r="B325" s="33"/>
    </row>
    <row r="326" spans="1:2" s="73" customFormat="1" ht="13.2">
      <c r="A326" s="31"/>
      <c r="B326" s="33"/>
    </row>
    <row r="327" spans="1:2" s="73" customFormat="1" ht="13.2">
      <c r="A327" s="31"/>
      <c r="B327" s="33"/>
    </row>
    <row r="328" spans="1:2" s="73" customFormat="1" ht="13.2">
      <c r="A328" s="31"/>
      <c r="B328" s="33"/>
    </row>
    <row r="329" spans="1:2" s="73" customFormat="1" ht="13.2">
      <c r="A329" s="31"/>
      <c r="B329" s="33"/>
    </row>
    <row r="330" spans="1:2" s="73" customFormat="1" ht="13.2">
      <c r="A330" s="31"/>
      <c r="B330" s="33"/>
    </row>
    <row r="331" spans="1:2" s="73" customFormat="1" ht="13.2">
      <c r="A331" s="31"/>
      <c r="B331" s="33"/>
    </row>
    <row r="332" spans="1:2" s="73" customFormat="1" ht="13.2">
      <c r="A332" s="31"/>
      <c r="B332" s="33"/>
    </row>
    <row r="333" spans="1:2" s="73" customFormat="1" ht="13.2">
      <c r="A333" s="31"/>
      <c r="B333" s="33"/>
    </row>
    <row r="334" spans="1:2" s="73" customFormat="1" ht="13.2">
      <c r="A334" s="31"/>
      <c r="B334" s="33"/>
    </row>
    <row r="335" spans="1:2" s="73" customFormat="1" ht="13.2">
      <c r="A335" s="31"/>
      <c r="B335" s="33"/>
    </row>
    <row r="336" spans="1:2" s="73" customFormat="1" ht="13.2">
      <c r="A336" s="31"/>
      <c r="B336" s="33"/>
    </row>
    <row r="337" spans="1:2" s="73" customFormat="1" ht="13.2">
      <c r="A337" s="31"/>
      <c r="B337" s="33"/>
    </row>
    <row r="338" spans="1:2" s="73" customFormat="1" ht="13.2">
      <c r="A338" s="31"/>
      <c r="B338" s="33"/>
    </row>
    <row r="339" spans="1:2" s="73" customFormat="1" ht="13.2">
      <c r="A339" s="31"/>
      <c r="B339" s="33"/>
    </row>
    <row r="340" spans="1:2" s="73" customFormat="1" ht="13.2">
      <c r="A340" s="31"/>
      <c r="B340" s="33"/>
    </row>
    <row r="341" spans="1:2" s="73" customFormat="1" ht="13.2">
      <c r="A341" s="31"/>
      <c r="B341" s="33"/>
    </row>
    <row r="342" spans="1:2" s="73" customFormat="1" ht="13.2">
      <c r="A342" s="31"/>
      <c r="B342" s="33"/>
    </row>
    <row r="343" spans="1:2" s="73" customFormat="1" ht="13.2">
      <c r="A343" s="31"/>
      <c r="B343" s="33"/>
    </row>
    <row r="344" spans="1:2" s="73" customFormat="1" ht="13.2">
      <c r="A344" s="31"/>
      <c r="B344" s="33"/>
    </row>
    <row r="345" spans="1:2" s="73" customFormat="1" ht="13.2">
      <c r="A345" s="31"/>
      <c r="B345" s="33"/>
    </row>
    <row r="346" spans="1:2" s="73" customFormat="1" ht="13.2">
      <c r="A346" s="31"/>
      <c r="B346" s="33"/>
    </row>
    <row r="347" spans="1:2" s="73" customFormat="1" ht="13.2">
      <c r="A347" s="31"/>
      <c r="B347" s="33"/>
    </row>
    <row r="348" spans="1:2" s="73" customFormat="1" ht="13.2">
      <c r="A348" s="31"/>
      <c r="B348" s="33"/>
    </row>
    <row r="349" spans="1:2" s="73" customFormat="1" ht="13.2">
      <c r="A349" s="31"/>
      <c r="B349" s="33"/>
    </row>
    <row r="350" spans="1:2" s="73" customFormat="1" ht="13.2">
      <c r="A350" s="31"/>
      <c r="B350" s="33"/>
    </row>
    <row r="351" spans="1:2" s="73" customFormat="1" ht="13.2">
      <c r="A351" s="31"/>
      <c r="B351" s="33"/>
    </row>
    <row r="352" spans="1:2" s="73" customFormat="1" ht="13.2">
      <c r="A352" s="31"/>
      <c r="B352" s="33"/>
    </row>
    <row r="353" spans="1:2" s="73" customFormat="1" ht="13.2">
      <c r="A353" s="31"/>
      <c r="B353" s="33"/>
    </row>
    <row r="354" spans="1:2" s="73" customFormat="1" ht="13.2">
      <c r="A354" s="31"/>
      <c r="B354" s="33"/>
    </row>
    <row r="355" spans="1:2" s="73" customFormat="1" ht="13.2">
      <c r="A355" s="31"/>
      <c r="B355" s="33"/>
    </row>
    <row r="356" spans="1:2" s="73" customFormat="1" ht="13.2">
      <c r="A356" s="31"/>
      <c r="B356" s="33"/>
    </row>
    <row r="357" spans="1:2" s="73" customFormat="1" ht="13.2">
      <c r="A357" s="31"/>
      <c r="B357" s="33"/>
    </row>
    <row r="358" spans="1:2" s="73" customFormat="1" ht="13.2">
      <c r="A358" s="31"/>
      <c r="B358" s="33"/>
    </row>
    <row r="359" spans="1:2" s="73" customFormat="1" ht="13.2">
      <c r="A359" s="31"/>
      <c r="B359" s="33"/>
    </row>
    <row r="360" spans="1:2" s="73" customFormat="1" ht="13.2">
      <c r="A360" s="31"/>
      <c r="B360" s="33"/>
    </row>
    <row r="361" spans="1:2" s="73" customFormat="1" ht="13.2">
      <c r="A361" s="31"/>
      <c r="B361" s="33"/>
    </row>
    <row r="362" spans="1:2" s="73" customFormat="1" ht="13.2">
      <c r="A362" s="31"/>
      <c r="B362" s="33"/>
    </row>
    <row r="363" spans="1:2" s="73" customFormat="1" ht="13.2">
      <c r="A363" s="31"/>
      <c r="B363" s="33"/>
    </row>
    <row r="364" spans="1:2" s="73" customFormat="1" ht="13.2">
      <c r="A364" s="31"/>
      <c r="B364" s="33"/>
    </row>
    <row r="365" spans="1:2" s="73" customFormat="1" ht="13.2">
      <c r="A365" s="31"/>
      <c r="B365" s="33"/>
    </row>
    <row r="366" spans="1:2" s="73" customFormat="1" ht="13.2">
      <c r="A366" s="31"/>
      <c r="B366" s="33"/>
    </row>
    <row r="367" spans="1:2" s="73" customFormat="1" ht="13.2">
      <c r="A367" s="31"/>
      <c r="B367" s="33"/>
    </row>
    <row r="368" spans="1:2" s="73" customFormat="1" ht="13.2">
      <c r="A368" s="31"/>
      <c r="B368" s="33"/>
    </row>
    <row r="369" spans="1:2" s="73" customFormat="1" ht="13.2">
      <c r="A369" s="31"/>
      <c r="B369" s="33"/>
    </row>
    <row r="370" spans="1:2" s="73" customFormat="1" ht="13.2">
      <c r="A370" s="31"/>
      <c r="B370" s="33"/>
    </row>
    <row r="371" spans="1:2" s="73" customFormat="1" ht="13.2">
      <c r="A371" s="31"/>
      <c r="B371" s="33"/>
    </row>
    <row r="372" spans="1:2" s="73" customFormat="1" ht="13.2">
      <c r="A372" s="31"/>
      <c r="B372" s="33"/>
    </row>
    <row r="373" spans="1:2" s="73" customFormat="1" ht="13.2">
      <c r="A373" s="31"/>
      <c r="B373" s="33"/>
    </row>
    <row r="374" spans="1:2" s="73" customFormat="1" ht="13.2">
      <c r="A374" s="31"/>
      <c r="B374" s="33"/>
    </row>
    <row r="375" spans="1:2" s="73" customFormat="1" ht="13.2">
      <c r="A375" s="31"/>
      <c r="B375" s="33"/>
    </row>
    <row r="376" spans="1:2" s="73" customFormat="1" ht="13.2">
      <c r="A376" s="31"/>
      <c r="B376" s="33"/>
    </row>
    <row r="377" spans="1:2" s="73" customFormat="1" ht="13.2">
      <c r="A377" s="31"/>
      <c r="B377" s="33"/>
    </row>
    <row r="378" spans="1:2" s="73" customFormat="1" ht="13.2">
      <c r="A378" s="31"/>
      <c r="B378" s="33"/>
    </row>
    <row r="379" spans="1:2" s="73" customFormat="1" ht="13.2">
      <c r="A379" s="31"/>
      <c r="B379" s="33"/>
    </row>
    <row r="380" spans="1:2" s="73" customFormat="1" ht="13.2">
      <c r="A380" s="31"/>
      <c r="B380" s="33"/>
    </row>
    <row r="381" spans="1:2" s="73" customFormat="1" ht="13.2">
      <c r="A381" s="31"/>
      <c r="B381" s="33"/>
    </row>
    <row r="382" spans="1:2" s="73" customFormat="1" ht="13.2">
      <c r="A382" s="31"/>
      <c r="B382" s="33"/>
    </row>
    <row r="383" spans="1:2" s="73" customFormat="1" ht="13.2">
      <c r="A383" s="31"/>
      <c r="B383" s="33"/>
    </row>
    <row r="384" spans="1:2" s="73" customFormat="1" ht="13.2">
      <c r="A384" s="31"/>
      <c r="B384" s="33"/>
    </row>
    <row r="385" spans="1:2" s="73" customFormat="1" ht="13.2">
      <c r="A385" s="31"/>
      <c r="B385" s="33"/>
    </row>
    <row r="386" spans="1:2" s="73" customFormat="1" ht="13.2">
      <c r="A386" s="31"/>
      <c r="B386" s="33"/>
    </row>
    <row r="387" spans="1:2" s="73" customFormat="1" ht="13.2">
      <c r="A387" s="31"/>
      <c r="B387" s="33"/>
    </row>
    <row r="388" spans="1:2" s="73" customFormat="1" ht="13.2">
      <c r="A388" s="31"/>
      <c r="B388" s="33"/>
    </row>
    <row r="389" spans="1:2" s="73" customFormat="1" ht="13.2">
      <c r="A389" s="31"/>
      <c r="B389" s="33"/>
    </row>
    <row r="390" spans="1:2" s="73" customFormat="1" ht="13.2">
      <c r="A390" s="31"/>
      <c r="B390" s="33"/>
    </row>
    <row r="391" spans="1:2" s="73" customFormat="1" ht="13.2">
      <c r="A391" s="31"/>
      <c r="B391" s="33"/>
    </row>
    <row r="392" spans="1:2" s="73" customFormat="1" ht="13.2">
      <c r="A392" s="31"/>
      <c r="B392" s="33"/>
    </row>
    <row r="393" spans="1:2" s="73" customFormat="1" ht="13.2">
      <c r="A393" s="31"/>
      <c r="B393" s="33"/>
    </row>
    <row r="394" spans="1:2" s="73" customFormat="1" ht="13.2">
      <c r="A394" s="31"/>
      <c r="B394" s="33"/>
    </row>
    <row r="395" spans="1:2" s="73" customFormat="1" ht="13.2">
      <c r="A395" s="31"/>
      <c r="B395" s="33"/>
    </row>
    <row r="396" spans="1:2" s="73" customFormat="1" ht="13.2">
      <c r="A396" s="31"/>
      <c r="B396" s="33"/>
    </row>
    <row r="397" spans="1:2" s="73" customFormat="1" ht="13.2">
      <c r="A397" s="31"/>
      <c r="B397" s="33"/>
    </row>
    <row r="398" spans="1:2" s="73" customFormat="1" ht="13.2">
      <c r="A398" s="31"/>
      <c r="B398" s="33"/>
    </row>
    <row r="399" spans="1:2" s="73" customFormat="1" ht="13.2">
      <c r="A399" s="31"/>
      <c r="B399" s="33"/>
    </row>
    <row r="400" spans="1:2" s="73" customFormat="1" ht="13.2">
      <c r="A400" s="31"/>
      <c r="B400" s="33"/>
    </row>
    <row r="401" spans="1:2" s="73" customFormat="1" ht="13.2">
      <c r="A401" s="31"/>
      <c r="B401" s="33"/>
    </row>
    <row r="402" spans="1:2" s="73" customFormat="1" ht="13.2">
      <c r="A402" s="31"/>
      <c r="B402" s="33"/>
    </row>
    <row r="403" spans="1:2" s="73" customFormat="1" ht="13.2">
      <c r="A403" s="31"/>
      <c r="B403" s="33"/>
    </row>
    <row r="404" spans="1:2" s="73" customFormat="1" ht="13.2">
      <c r="A404" s="31"/>
      <c r="B404" s="33"/>
    </row>
    <row r="405" spans="1:2" s="73" customFormat="1" ht="13.2">
      <c r="A405" s="31"/>
      <c r="B405" s="33"/>
    </row>
    <row r="406" spans="1:2" s="73" customFormat="1" ht="13.2">
      <c r="A406" s="31"/>
      <c r="B406" s="33"/>
    </row>
    <row r="407" spans="1:2" s="73" customFormat="1" ht="13.2">
      <c r="A407" s="31"/>
      <c r="B407" s="33"/>
    </row>
    <row r="408" spans="1:2" s="73" customFormat="1" ht="13.2">
      <c r="A408" s="31"/>
      <c r="B408" s="33"/>
    </row>
    <row r="409" spans="1:2" s="73" customFormat="1" ht="13.2">
      <c r="A409" s="31"/>
      <c r="B409" s="33"/>
    </row>
    <row r="410" spans="1:2" s="73" customFormat="1" ht="13.2">
      <c r="A410" s="31"/>
      <c r="B410" s="33"/>
    </row>
    <row r="411" spans="1:2" s="73" customFormat="1" ht="13.2">
      <c r="A411" s="31"/>
      <c r="B411" s="33"/>
    </row>
    <row r="412" spans="1:2" s="73" customFormat="1" ht="13.2">
      <c r="A412" s="31"/>
      <c r="B412" s="33"/>
    </row>
    <row r="413" spans="1:2" s="73" customFormat="1" ht="13.2">
      <c r="A413" s="31"/>
      <c r="B413" s="33"/>
    </row>
    <row r="414" spans="1:2" s="73" customFormat="1" ht="13.2">
      <c r="A414" s="31"/>
      <c r="B414" s="33"/>
    </row>
    <row r="415" spans="1:2" s="73" customFormat="1" ht="13.2">
      <c r="A415" s="31"/>
      <c r="B415" s="33"/>
    </row>
    <row r="416" spans="1:2" s="73" customFormat="1" ht="13.2">
      <c r="A416" s="31"/>
      <c r="B416" s="33"/>
    </row>
    <row r="417" spans="1:2" s="73" customFormat="1" ht="13.2">
      <c r="A417" s="31"/>
      <c r="B417" s="33"/>
    </row>
    <row r="418" spans="1:2" s="73" customFormat="1" ht="13.2">
      <c r="A418" s="31"/>
      <c r="B418" s="33"/>
    </row>
    <row r="419" spans="1:2" s="73" customFormat="1" ht="13.2">
      <c r="A419" s="31"/>
      <c r="B419" s="33"/>
    </row>
    <row r="420" spans="1:2" s="73" customFormat="1" ht="13.2">
      <c r="A420" s="31"/>
      <c r="B420" s="33"/>
    </row>
    <row r="421" spans="1:2" s="73" customFormat="1" ht="13.2">
      <c r="A421" s="31"/>
      <c r="B421" s="33"/>
    </row>
    <row r="422" spans="1:2" s="73" customFormat="1" ht="13.2">
      <c r="A422" s="31"/>
      <c r="B422" s="33"/>
    </row>
    <row r="423" spans="1:2" s="73" customFormat="1" ht="13.2">
      <c r="A423" s="31"/>
      <c r="B423" s="33"/>
    </row>
    <row r="424" spans="1:2" s="73" customFormat="1" ht="13.2">
      <c r="A424" s="31"/>
      <c r="B424" s="33"/>
    </row>
    <row r="425" spans="1:2" s="73" customFormat="1" ht="13.2">
      <c r="A425" s="31"/>
      <c r="B425" s="33"/>
    </row>
    <row r="426" spans="1:2" s="73" customFormat="1" ht="13.2">
      <c r="A426" s="31"/>
      <c r="B426" s="33"/>
    </row>
    <row r="427" spans="1:2" s="73" customFormat="1" ht="13.2">
      <c r="A427" s="31"/>
      <c r="B427" s="33"/>
    </row>
    <row r="428" spans="1:2" s="73" customFormat="1" ht="13.2">
      <c r="A428" s="31"/>
      <c r="B428" s="33"/>
    </row>
    <row r="429" spans="1:2" s="73" customFormat="1" ht="13.2">
      <c r="A429" s="31"/>
      <c r="B429" s="33"/>
    </row>
    <row r="430" spans="1:2" s="73" customFormat="1" ht="13.2">
      <c r="A430" s="31"/>
      <c r="B430" s="33"/>
    </row>
    <row r="431" spans="1:2" s="73" customFormat="1" ht="13.2">
      <c r="A431" s="31"/>
      <c r="B431" s="33"/>
    </row>
    <row r="432" spans="1:2" s="73" customFormat="1" ht="13.2">
      <c r="A432" s="31"/>
      <c r="B432" s="33"/>
    </row>
    <row r="433" spans="1:2" s="73" customFormat="1" ht="13.2">
      <c r="A433" s="31"/>
      <c r="B433" s="33"/>
    </row>
    <row r="434" spans="1:2" s="73" customFormat="1" ht="13.2">
      <c r="A434" s="31"/>
      <c r="B434" s="33"/>
    </row>
    <row r="435" spans="1:2" s="73" customFormat="1" ht="13.2">
      <c r="A435" s="31"/>
      <c r="B435" s="33"/>
    </row>
    <row r="436" spans="1:2" s="73" customFormat="1" ht="13.2">
      <c r="A436" s="31"/>
      <c r="B436" s="33"/>
    </row>
    <row r="437" spans="1:2" s="73" customFormat="1" ht="13.2">
      <c r="A437" s="31"/>
      <c r="B437" s="33"/>
    </row>
    <row r="438" spans="1:2" s="73" customFormat="1" ht="13.2">
      <c r="A438" s="31"/>
      <c r="B438" s="33"/>
    </row>
    <row r="439" spans="1:2" s="73" customFormat="1" ht="13.2">
      <c r="A439" s="31"/>
      <c r="B439" s="33"/>
    </row>
    <row r="440" spans="1:2" s="73" customFormat="1" ht="13.2">
      <c r="A440" s="31"/>
      <c r="B440" s="33"/>
    </row>
    <row r="441" spans="1:2" s="73" customFormat="1" ht="13.2">
      <c r="A441" s="31"/>
      <c r="B441" s="33"/>
    </row>
    <row r="442" spans="1:2" s="73" customFormat="1" ht="13.2">
      <c r="A442" s="31"/>
      <c r="B442" s="33"/>
    </row>
    <row r="443" spans="1:2" s="73" customFormat="1" ht="13.2">
      <c r="A443" s="31"/>
      <c r="B443" s="33"/>
    </row>
    <row r="444" spans="1:2" s="73" customFormat="1" ht="13.2">
      <c r="A444" s="31"/>
      <c r="B444" s="33"/>
    </row>
    <row r="445" spans="1:2" s="73" customFormat="1" ht="13.2">
      <c r="A445" s="31"/>
      <c r="B445" s="33"/>
    </row>
    <row r="446" spans="1:2" s="73" customFormat="1" ht="13.2">
      <c r="A446" s="31"/>
      <c r="B446" s="33"/>
    </row>
    <row r="447" spans="1:2" s="73" customFormat="1" ht="13.2">
      <c r="A447" s="31"/>
      <c r="B447" s="33"/>
    </row>
    <row r="448" spans="1:2" s="73" customFormat="1" ht="13.2">
      <c r="A448" s="31"/>
      <c r="B448" s="33"/>
    </row>
    <row r="449" spans="1:2" s="73" customFormat="1" ht="13.2">
      <c r="A449" s="31"/>
      <c r="B449" s="33"/>
    </row>
    <row r="450" spans="1:2" s="73" customFormat="1" ht="13.2">
      <c r="A450" s="31"/>
      <c r="B450" s="33"/>
    </row>
    <row r="451" spans="1:2" s="73" customFormat="1" ht="13.2">
      <c r="A451" s="31"/>
      <c r="B451" s="33"/>
    </row>
    <row r="452" spans="1:2" s="73" customFormat="1" ht="13.2">
      <c r="A452" s="31"/>
      <c r="B452" s="33"/>
    </row>
    <row r="453" spans="1:2" s="73" customFormat="1" ht="13.2">
      <c r="A453" s="31"/>
      <c r="B453" s="33"/>
    </row>
    <row r="454" spans="1:2" s="73" customFormat="1" ht="13.2">
      <c r="A454" s="31"/>
      <c r="B454" s="33"/>
    </row>
    <row r="455" spans="1:2" s="73" customFormat="1" ht="13.2">
      <c r="A455" s="31"/>
      <c r="B455" s="33"/>
    </row>
    <row r="456" spans="1:2" s="73" customFormat="1" ht="13.2">
      <c r="A456" s="31"/>
      <c r="B456" s="33"/>
    </row>
    <row r="457" spans="1:2" s="73" customFormat="1" ht="13.2">
      <c r="A457" s="31"/>
      <c r="B457" s="33"/>
    </row>
    <row r="458" spans="1:2" s="73" customFormat="1" ht="13.2">
      <c r="A458" s="31"/>
      <c r="B458" s="33"/>
    </row>
    <row r="459" spans="1:2" s="73" customFormat="1" ht="13.2">
      <c r="A459" s="31"/>
      <c r="B459" s="33"/>
    </row>
    <row r="460" spans="1:2" s="73" customFormat="1" ht="13.2">
      <c r="A460" s="31"/>
      <c r="B460" s="33"/>
    </row>
    <row r="461" spans="1:2" s="73" customFormat="1" ht="13.2">
      <c r="A461" s="31"/>
      <c r="B461" s="33"/>
    </row>
    <row r="462" spans="1:2" s="73" customFormat="1" ht="13.2">
      <c r="A462" s="31"/>
      <c r="B462" s="33"/>
    </row>
    <row r="463" spans="1:2" s="73" customFormat="1" ht="13.2">
      <c r="A463" s="31"/>
      <c r="B463" s="33"/>
    </row>
    <row r="464" spans="1:2" s="73" customFormat="1" ht="13.2">
      <c r="A464" s="31"/>
      <c r="B464" s="33"/>
    </row>
    <row r="465" spans="1:2" s="73" customFormat="1" ht="13.2">
      <c r="A465" s="31"/>
      <c r="B465" s="33"/>
    </row>
    <row r="466" spans="1:2" s="73" customFormat="1" ht="13.2">
      <c r="A466" s="31"/>
      <c r="B466" s="33"/>
    </row>
    <row r="467" spans="1:2" s="73" customFormat="1" ht="13.2">
      <c r="A467" s="31"/>
      <c r="B467" s="33"/>
    </row>
    <row r="468" spans="1:2" s="73" customFormat="1" ht="13.2">
      <c r="A468" s="31"/>
      <c r="B468" s="33"/>
    </row>
    <row r="469" spans="1:2" s="73" customFormat="1" ht="13.2">
      <c r="A469" s="31"/>
      <c r="B469" s="33"/>
    </row>
    <row r="470" spans="1:2" s="73" customFormat="1" ht="13.2">
      <c r="A470" s="31"/>
      <c r="B470" s="33"/>
    </row>
    <row r="471" spans="1:2" s="73" customFormat="1" ht="13.2">
      <c r="A471" s="31"/>
      <c r="B471" s="33"/>
    </row>
    <row r="472" spans="1:2" s="73" customFormat="1" ht="13.2">
      <c r="A472" s="31"/>
      <c r="B472" s="33"/>
    </row>
    <row r="473" spans="1:2" s="73" customFormat="1" ht="13.2">
      <c r="A473" s="31"/>
      <c r="B473" s="33"/>
    </row>
    <row r="474" spans="1:2" s="73" customFormat="1" ht="13.2">
      <c r="A474" s="31"/>
      <c r="B474" s="33"/>
    </row>
    <row r="475" spans="1:2" s="73" customFormat="1" ht="13.2">
      <c r="A475" s="31"/>
      <c r="B475" s="33"/>
    </row>
    <row r="476" spans="1:2" s="73" customFormat="1" ht="13.2">
      <c r="A476" s="31"/>
      <c r="B476" s="33"/>
    </row>
    <row r="477" spans="1:2" s="73" customFormat="1" ht="13.2">
      <c r="A477" s="31"/>
      <c r="B477" s="33"/>
    </row>
    <row r="478" spans="1:2" s="73" customFormat="1" ht="13.2">
      <c r="A478" s="31"/>
      <c r="B478" s="33"/>
    </row>
    <row r="479" spans="1:2" s="73" customFormat="1" ht="13.2">
      <c r="A479" s="31"/>
      <c r="B479" s="33"/>
    </row>
    <row r="480" spans="1:2" s="73" customFormat="1" ht="13.2">
      <c r="A480" s="31"/>
      <c r="B480" s="33"/>
    </row>
    <row r="481" spans="1:2" s="73" customFormat="1" ht="13.2">
      <c r="A481" s="31"/>
      <c r="B481" s="33"/>
    </row>
    <row r="482" spans="1:2" s="73" customFormat="1" ht="13.2">
      <c r="A482" s="31"/>
      <c r="B482" s="33"/>
    </row>
    <row r="483" spans="1:2" s="73" customFormat="1" ht="13.2">
      <c r="A483" s="31"/>
      <c r="B483" s="33"/>
    </row>
    <row r="484" spans="1:2" s="73" customFormat="1" ht="13.2">
      <c r="A484" s="31"/>
      <c r="B484" s="33"/>
    </row>
    <row r="485" spans="1:2" s="73" customFormat="1" ht="13.2">
      <c r="A485" s="31"/>
      <c r="B485" s="33"/>
    </row>
    <row r="486" spans="1:2" s="73" customFormat="1" ht="13.2">
      <c r="A486" s="31"/>
      <c r="B486" s="33"/>
    </row>
    <row r="487" spans="1:2" s="73" customFormat="1" ht="13.2">
      <c r="A487" s="31"/>
      <c r="B487" s="33"/>
    </row>
    <row r="488" spans="1:2" s="73" customFormat="1" ht="13.2">
      <c r="A488" s="31"/>
      <c r="B488" s="33"/>
    </row>
    <row r="489" spans="1:2" s="73" customFormat="1" ht="13.2">
      <c r="A489" s="31"/>
      <c r="B489" s="33"/>
    </row>
    <row r="490" spans="1:2" s="73" customFormat="1" ht="13.2">
      <c r="A490" s="31"/>
      <c r="B490" s="33"/>
    </row>
    <row r="491" spans="1:2" s="73" customFormat="1" ht="13.2">
      <c r="A491" s="31"/>
      <c r="B491" s="33"/>
    </row>
    <row r="492" spans="1:2" s="73" customFormat="1" ht="13.2">
      <c r="A492" s="31"/>
      <c r="B492" s="33"/>
    </row>
    <row r="493" spans="1:2" s="73" customFormat="1" ht="13.2">
      <c r="A493" s="31"/>
      <c r="B493" s="33"/>
    </row>
    <row r="494" spans="1:2" s="73" customFormat="1" ht="13.2">
      <c r="A494" s="31"/>
      <c r="B494" s="33"/>
    </row>
    <row r="495" spans="1:2" s="73" customFormat="1" ht="13.2">
      <c r="A495" s="31"/>
      <c r="B495" s="33"/>
    </row>
    <row r="496" spans="1:2" s="73" customFormat="1" ht="13.2">
      <c r="A496" s="31"/>
      <c r="B496" s="33"/>
    </row>
    <row r="497" spans="1:2" s="73" customFormat="1" ht="13.2">
      <c r="A497" s="31"/>
      <c r="B497" s="33"/>
    </row>
    <row r="498" spans="1:2" s="73" customFormat="1" ht="13.2">
      <c r="A498" s="31"/>
      <c r="B498" s="33"/>
    </row>
    <row r="499" spans="1:2" s="73" customFormat="1" ht="13.2">
      <c r="A499" s="31"/>
      <c r="B499" s="33"/>
    </row>
    <row r="500" spans="1:2" s="73" customFormat="1" ht="13.2">
      <c r="A500" s="31"/>
      <c r="B500" s="33"/>
    </row>
    <row r="501" spans="1:2" s="73" customFormat="1" ht="13.2">
      <c r="A501" s="31"/>
      <c r="B501" s="33"/>
    </row>
    <row r="502" spans="1:2" s="73" customFormat="1" ht="13.2">
      <c r="A502" s="31"/>
      <c r="B502" s="33"/>
    </row>
    <row r="503" spans="1:2" s="73" customFormat="1" ht="13.2">
      <c r="A503" s="31"/>
      <c r="B503" s="33"/>
    </row>
    <row r="504" spans="1:2" s="73" customFormat="1" ht="13.2">
      <c r="A504" s="31"/>
      <c r="B504" s="33"/>
    </row>
    <row r="505" spans="1:2" s="73" customFormat="1" ht="13.2">
      <c r="A505" s="31"/>
      <c r="B505" s="33"/>
    </row>
    <row r="506" spans="1:2" s="73" customFormat="1" ht="13.2">
      <c r="A506" s="31"/>
      <c r="B506" s="33"/>
    </row>
    <row r="507" spans="1:2" s="73" customFormat="1" ht="13.2">
      <c r="A507" s="31"/>
      <c r="B507" s="33"/>
    </row>
    <row r="508" spans="1:2" s="73" customFormat="1" ht="13.2">
      <c r="A508" s="31"/>
      <c r="B508" s="33"/>
    </row>
    <row r="509" spans="1:2" s="73" customFormat="1" ht="13.2">
      <c r="A509" s="31"/>
      <c r="B509" s="33"/>
    </row>
    <row r="510" spans="1:2" s="73" customFormat="1" ht="13.2">
      <c r="A510" s="31"/>
      <c r="B510" s="33"/>
    </row>
    <row r="511" spans="1:2" s="73" customFormat="1" ht="13.2">
      <c r="A511" s="31"/>
      <c r="B511" s="33"/>
    </row>
    <row r="512" spans="1:2" s="73" customFormat="1" ht="13.2">
      <c r="A512" s="31"/>
      <c r="B512" s="33"/>
    </row>
  </sheetData>
  <mergeCells count="24">
    <mergeCell ref="C80:W80"/>
    <mergeCell ref="C69:W69"/>
    <mergeCell ref="C83:W83"/>
    <mergeCell ref="C63:W63"/>
    <mergeCell ref="G27:L27"/>
    <mergeCell ref="M27:R27"/>
    <mergeCell ref="C31:W31"/>
    <mergeCell ref="C33:D33"/>
    <mergeCell ref="C40:W40"/>
    <mergeCell ref="C27:C28"/>
    <mergeCell ref="D27:D28"/>
    <mergeCell ref="E27:E28"/>
    <mergeCell ref="F27:F28"/>
    <mergeCell ref="S27:S28"/>
    <mergeCell ref="T27:T28"/>
    <mergeCell ref="U27:U28"/>
    <mergeCell ref="C56:D56"/>
    <mergeCell ref="C5:W10"/>
    <mergeCell ref="C53:W53"/>
    <mergeCell ref="C77:W77"/>
    <mergeCell ref="C78:D78"/>
    <mergeCell ref="V27:V28"/>
    <mergeCell ref="W27:W28"/>
    <mergeCell ref="C47:W4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24FF-6C30-944A-9CA9-1E203946153B}">
  <sheetPr>
    <tabColor theme="5"/>
  </sheetPr>
  <dimension ref="A1:E38"/>
  <sheetViews>
    <sheetView zoomScaleNormal="100" workbookViewId="0">
      <pane ySplit="1" topLeftCell="A2" activePane="bottomLeft" state="frozen"/>
      <selection pane="bottomLeft" activeCell="D4" sqref="D4:D7"/>
    </sheetView>
  </sheetViews>
  <sheetFormatPr defaultColWidth="13.44140625" defaultRowHeight="13.2"/>
  <cols>
    <col min="1" max="1" width="20.6640625" style="31" customWidth="1"/>
    <col min="2" max="2" width="87.33203125" style="31" customWidth="1"/>
    <col min="3" max="3" width="2.6640625" style="33" customWidth="1"/>
    <col min="4" max="4" width="56.44140625" style="33" customWidth="1"/>
    <col min="5" max="5" width="5.44140625" style="33" customWidth="1"/>
    <col min="6" max="10" width="25.44140625" style="33" customWidth="1"/>
    <col min="11" max="11" width="12.6640625" style="33" customWidth="1"/>
    <col min="12" max="12" width="14.44140625" style="33" customWidth="1"/>
    <col min="13" max="22" width="11.109375" style="33" customWidth="1"/>
    <col min="23" max="26" width="8.6640625" style="33" customWidth="1"/>
    <col min="27" max="16384" width="13.44140625" style="33"/>
  </cols>
  <sheetData>
    <row r="1" spans="4:5" s="31" customFormat="1" ht="75" customHeight="1"/>
    <row r="2" spans="4:5" s="31" customFormat="1" ht="20.100000000000001" customHeight="1"/>
    <row r="3" spans="4:5" ht="17.399999999999999">
      <c r="D3" s="365" t="s">
        <v>123</v>
      </c>
      <c r="E3" s="365"/>
    </row>
    <row r="4" spans="4:5" ht="18">
      <c r="D4" s="451" t="s">
        <v>218</v>
      </c>
      <c r="E4" s="77" t="s">
        <v>126</v>
      </c>
    </row>
    <row r="5" spans="4:5" ht="18">
      <c r="D5" s="451" t="s">
        <v>53</v>
      </c>
      <c r="E5" s="77" t="s">
        <v>126</v>
      </c>
    </row>
    <row r="6" spans="4:5" ht="18">
      <c r="D6" s="451" t="s">
        <v>38</v>
      </c>
      <c r="E6" s="77" t="s">
        <v>126</v>
      </c>
    </row>
    <row r="7" spans="4:5" ht="18">
      <c r="D7" s="451" t="s">
        <v>54</v>
      </c>
      <c r="E7" s="77" t="s">
        <v>126</v>
      </c>
    </row>
    <row r="27" spans="2:3" ht="12.75" customHeight="1">
      <c r="B27" s="366" t="s">
        <v>381</v>
      </c>
      <c r="C27" s="230"/>
    </row>
    <row r="28" spans="2:3">
      <c r="B28" s="366"/>
      <c r="C28" s="230"/>
    </row>
    <row r="29" spans="2:3">
      <c r="B29" s="366"/>
      <c r="C29" s="230"/>
    </row>
    <row r="30" spans="2:3">
      <c r="B30" s="366"/>
      <c r="C30" s="230"/>
    </row>
    <row r="31" spans="2:3">
      <c r="B31" s="366"/>
      <c r="C31" s="230"/>
    </row>
    <row r="32" spans="2:3">
      <c r="B32" s="366"/>
      <c r="C32" s="230"/>
    </row>
    <row r="33" spans="2:3">
      <c r="B33" s="366"/>
      <c r="C33" s="230"/>
    </row>
    <row r="34" spans="2:3">
      <c r="B34" s="366"/>
      <c r="C34" s="230"/>
    </row>
    <row r="35" spans="2:3">
      <c r="B35" s="366"/>
      <c r="C35" s="230"/>
    </row>
    <row r="36" spans="2:3">
      <c r="B36" s="366"/>
      <c r="C36" s="230"/>
    </row>
    <row r="37" spans="2:3">
      <c r="B37" s="366"/>
    </row>
    <row r="38" spans="2:3">
      <c r="B38" s="366"/>
    </row>
  </sheetData>
  <mergeCells count="2">
    <mergeCell ref="D3:E3"/>
    <mergeCell ref="B27:B38"/>
  </mergeCells>
  <hyperlinks>
    <hyperlink ref="D4:E4" location="Headcount!A1" display="Headcount" xr:uid="{7AAD1C2D-D158-48A0-8CEE-9C554C0E3C80}"/>
    <hyperlink ref="D5:E5" location="'Our people'!A1" display="Our People" xr:uid="{59255700-4179-4548-9D39-80BD97FEAFB0}"/>
    <hyperlink ref="D6:E6" location="'Value Chain'!A1" display="Value Chain" xr:uid="{F5745F40-AB64-4534-9A97-B0A748A2088B}"/>
    <hyperlink ref="D7:E7" location="'Socio-economic contribution'!A1" display="Socio-economic Contribution" xr:uid="{EDEC0D98-01A0-46A0-BC7D-DBCCF9BF4204}"/>
    <hyperlink ref="D3:E3" location="'SOCIAL -&gt;'!A1" display="SOCIAL" xr:uid="{A4046BD9-CDF5-431A-BF44-215D6FE710CD}"/>
    <hyperlink ref="D4" location="Workforce!A1" display="Workforce" xr:uid="{403A5643-4BA2-4FA0-9F5F-FAF9A08B894B}"/>
    <hyperlink ref="E4" location="Workforce!A1" display="→" xr:uid="{F61200A7-3464-434F-8F64-F25DDA86D8F3}"/>
  </hyperlinks>
  <pageMargins left="0.75" right="0.75" top="1" bottom="1"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AF90-45BA-49E7-B43D-9FA45148114C}">
  <sheetPr>
    <tabColor theme="1" tint="0.79998168889431442"/>
  </sheetPr>
  <dimension ref="A1:S74"/>
  <sheetViews>
    <sheetView zoomScaleNormal="100" workbookViewId="0">
      <pane ySplit="1" topLeftCell="A2" activePane="bottomLeft" state="frozen"/>
      <selection pane="bottomLeft"/>
    </sheetView>
  </sheetViews>
  <sheetFormatPr defaultColWidth="13.44140625" defaultRowHeight="13.2"/>
  <cols>
    <col min="1" max="1" width="20.6640625" style="31" customWidth="1"/>
    <col min="2" max="2" width="10.6640625" style="33" customWidth="1"/>
    <col min="3" max="3" width="38.44140625" style="33" customWidth="1"/>
    <col min="4" max="15" width="16.6640625" style="33" customWidth="1"/>
    <col min="16" max="18" width="11.109375" style="33" customWidth="1"/>
    <col min="19" max="19" width="6.6640625" style="33" customWidth="1"/>
    <col min="20" max="21" width="11.109375" style="33" customWidth="1"/>
    <col min="22" max="25" width="8.6640625" style="33" customWidth="1"/>
    <col min="26" max="16384" width="13.44140625" style="33"/>
  </cols>
  <sheetData>
    <row r="1" spans="1:19" s="31" customFormat="1" ht="75" customHeight="1"/>
    <row r="2" spans="1:19" s="31" customFormat="1" ht="20.100000000000001" customHeight="1"/>
    <row r="3" spans="1:19" s="31" customFormat="1" ht="40.35" customHeight="1" thickBot="1">
      <c r="B3" s="32"/>
      <c r="C3" s="145" t="s">
        <v>218</v>
      </c>
      <c r="D3" s="146"/>
      <c r="E3" s="146"/>
      <c r="F3" s="146"/>
      <c r="G3" s="146"/>
      <c r="H3" s="146"/>
      <c r="I3" s="146"/>
      <c r="J3" s="146"/>
      <c r="K3" s="146"/>
      <c r="L3" s="146"/>
      <c r="M3" s="146"/>
      <c r="N3" s="146"/>
      <c r="O3" s="146"/>
      <c r="P3" s="146"/>
      <c r="Q3" s="146"/>
      <c r="R3" s="146"/>
      <c r="S3" s="146"/>
    </row>
    <row r="4" spans="1:19" ht="20.100000000000001" customHeight="1">
      <c r="A4" s="33"/>
      <c r="C4" s="34"/>
      <c r="D4" s="34"/>
      <c r="E4" s="34"/>
      <c r="F4" s="34"/>
    </row>
    <row r="5" spans="1:19" s="80" customFormat="1" ht="20.100000000000001" customHeight="1">
      <c r="B5" s="33"/>
      <c r="C5" s="142" t="s">
        <v>466</v>
      </c>
      <c r="D5" s="143"/>
      <c r="E5" s="144"/>
      <c r="F5" s="144"/>
      <c r="G5" s="144"/>
      <c r="H5" s="144"/>
      <c r="I5" s="144"/>
      <c r="J5" s="144"/>
      <c r="K5" s="144"/>
      <c r="L5" s="144"/>
      <c r="M5" s="144"/>
      <c r="N5" s="144"/>
      <c r="O5" s="144"/>
      <c r="P5" s="144"/>
      <c r="Q5" s="144"/>
      <c r="R5" s="144"/>
      <c r="S5" s="144"/>
    </row>
    <row r="6" spans="1:19" ht="20.100000000000001" customHeight="1" thickBot="1">
      <c r="A6" s="33"/>
      <c r="C6" s="34"/>
      <c r="D6" s="34"/>
      <c r="E6" s="34"/>
      <c r="F6" s="34"/>
    </row>
    <row r="7" spans="1:19" ht="18" customHeight="1">
      <c r="C7" s="147" t="s">
        <v>28</v>
      </c>
      <c r="D7" s="148">
        <v>2022</v>
      </c>
      <c r="E7" s="148">
        <v>2021</v>
      </c>
      <c r="F7" s="149">
        <v>2020</v>
      </c>
    </row>
    <row r="8" spans="1:19" ht="18" customHeight="1">
      <c r="C8" s="89" t="s">
        <v>446</v>
      </c>
      <c r="D8" s="94">
        <v>3018</v>
      </c>
      <c r="E8" s="94">
        <v>2877</v>
      </c>
      <c r="F8" s="94">
        <v>1984</v>
      </c>
    </row>
    <row r="9" spans="1:19" ht="18" customHeight="1">
      <c r="C9" s="152" t="s">
        <v>202</v>
      </c>
      <c r="D9" s="153">
        <f>D8*D35+D8*D36*0.5</f>
        <v>2991.5</v>
      </c>
      <c r="E9" s="153">
        <f t="shared" ref="E9" si="0">E8*E35+E8*E36*0.5</f>
        <v>2851.7380715705767</v>
      </c>
      <c r="F9" s="153">
        <f>F8*F35+F8*F36*0.5</f>
        <v>1958.5</v>
      </c>
    </row>
    <row r="10" spans="1:19" ht="20.100000000000001" customHeight="1" thickBot="1">
      <c r="A10" s="33"/>
      <c r="C10" s="34"/>
      <c r="D10" s="34"/>
      <c r="E10" s="34"/>
      <c r="F10" s="34"/>
    </row>
    <row r="11" spans="1:19" ht="18" customHeight="1">
      <c r="C11" s="147" t="s">
        <v>29</v>
      </c>
      <c r="D11" s="148">
        <v>2022</v>
      </c>
      <c r="E11" s="148">
        <v>2021</v>
      </c>
      <c r="F11" s="149">
        <v>2020</v>
      </c>
    </row>
    <row r="12" spans="1:19" ht="18" customHeight="1">
      <c r="C12" s="89" t="s">
        <v>48</v>
      </c>
      <c r="D12" s="94">
        <v>929</v>
      </c>
      <c r="E12" s="94">
        <v>861</v>
      </c>
      <c r="F12" s="94">
        <v>586</v>
      </c>
    </row>
    <row r="13" spans="1:19" ht="18" customHeight="1">
      <c r="C13" s="89" t="s">
        <v>49</v>
      </c>
      <c r="D13" s="94">
        <v>2089</v>
      </c>
      <c r="E13" s="94">
        <v>2016</v>
      </c>
      <c r="F13" s="94">
        <v>1398</v>
      </c>
    </row>
    <row r="14" spans="1:19" ht="18" customHeight="1">
      <c r="C14" s="150" t="s">
        <v>128</v>
      </c>
      <c r="D14" s="151">
        <v>3018</v>
      </c>
      <c r="E14" s="151">
        <v>2877</v>
      </c>
      <c r="F14" s="151">
        <v>1984</v>
      </c>
    </row>
    <row r="15" spans="1:19" ht="20.100000000000001" customHeight="1" thickBot="1">
      <c r="A15" s="33"/>
      <c r="C15" s="34"/>
      <c r="D15" s="34"/>
      <c r="E15" s="34"/>
      <c r="F15" s="34"/>
    </row>
    <row r="16" spans="1:19" ht="18" customHeight="1">
      <c r="C16" s="147" t="s">
        <v>203</v>
      </c>
      <c r="D16" s="148">
        <v>2022</v>
      </c>
      <c r="E16" s="148">
        <v>2021</v>
      </c>
      <c r="F16" s="149">
        <v>2020</v>
      </c>
    </row>
    <row r="17" spans="1:6" ht="18" customHeight="1">
      <c r="C17" s="89" t="s">
        <v>204</v>
      </c>
      <c r="D17" s="94">
        <v>244</v>
      </c>
      <c r="E17" s="94">
        <v>219</v>
      </c>
      <c r="F17" s="94">
        <v>132</v>
      </c>
    </row>
    <row r="18" spans="1:6" ht="18" customHeight="1">
      <c r="C18" s="89" t="s">
        <v>205</v>
      </c>
      <c r="D18" s="94">
        <v>1197</v>
      </c>
      <c r="E18" s="94">
        <v>1204</v>
      </c>
      <c r="F18" s="94">
        <v>910</v>
      </c>
    </row>
    <row r="19" spans="1:6" ht="18" customHeight="1">
      <c r="C19" s="89" t="s">
        <v>206</v>
      </c>
      <c r="D19" s="94">
        <v>1246</v>
      </c>
      <c r="E19" s="94">
        <v>1157</v>
      </c>
      <c r="F19" s="94">
        <v>793</v>
      </c>
    </row>
    <row r="20" spans="1:6" ht="18" customHeight="1">
      <c r="B20" s="141">
        <f>(1-T19)</f>
        <v>1</v>
      </c>
      <c r="C20" s="89" t="s">
        <v>207</v>
      </c>
      <c r="D20" s="94">
        <v>331</v>
      </c>
      <c r="E20" s="94">
        <v>297</v>
      </c>
      <c r="F20" s="94">
        <v>149</v>
      </c>
    </row>
    <row r="21" spans="1:6" ht="18" customHeight="1">
      <c r="C21" s="150" t="s">
        <v>128</v>
      </c>
      <c r="D21" s="151">
        <v>3018</v>
      </c>
      <c r="E21" s="151">
        <v>2877</v>
      </c>
      <c r="F21" s="151">
        <v>1984</v>
      </c>
    </row>
    <row r="22" spans="1:6" ht="20.100000000000001" customHeight="1" thickBot="1">
      <c r="A22" s="33"/>
      <c r="C22" s="34"/>
      <c r="D22" s="34"/>
      <c r="E22" s="34"/>
      <c r="F22" s="34"/>
    </row>
    <row r="23" spans="1:6" ht="18" customHeight="1">
      <c r="C23" s="147" t="s">
        <v>30</v>
      </c>
      <c r="D23" s="148">
        <v>2022</v>
      </c>
      <c r="E23" s="148">
        <v>2021</v>
      </c>
      <c r="F23" s="149">
        <v>2020</v>
      </c>
    </row>
    <row r="24" spans="1:6" ht="18" customHeight="1">
      <c r="C24" s="89" t="s">
        <v>208</v>
      </c>
      <c r="D24" s="94">
        <v>9</v>
      </c>
      <c r="E24" s="94">
        <v>8</v>
      </c>
      <c r="F24" s="94">
        <v>9</v>
      </c>
    </row>
    <row r="25" spans="1:6" ht="18" customHeight="1">
      <c r="C25" s="89" t="s">
        <v>209</v>
      </c>
      <c r="D25" s="94">
        <v>102</v>
      </c>
      <c r="E25" s="94">
        <v>100</v>
      </c>
      <c r="F25" s="94">
        <v>76</v>
      </c>
    </row>
    <row r="26" spans="1:6" ht="18" customHeight="1">
      <c r="C26" s="89" t="s">
        <v>210</v>
      </c>
      <c r="D26" s="94">
        <v>339</v>
      </c>
      <c r="E26" s="94">
        <v>301</v>
      </c>
      <c r="F26" s="94">
        <v>235</v>
      </c>
    </row>
    <row r="27" spans="1:6" ht="18" customHeight="1">
      <c r="C27" s="89" t="s">
        <v>211</v>
      </c>
      <c r="D27" s="94">
        <v>2568</v>
      </c>
      <c r="E27" s="94">
        <v>2468</v>
      </c>
      <c r="F27" s="94">
        <v>1664</v>
      </c>
    </row>
    <row r="28" spans="1:6" ht="18" customHeight="1">
      <c r="C28" s="150" t="s">
        <v>128</v>
      </c>
      <c r="D28" s="151">
        <v>3018</v>
      </c>
      <c r="E28" s="151">
        <v>2877</v>
      </c>
      <c r="F28" s="151">
        <v>1984</v>
      </c>
    </row>
    <row r="29" spans="1:6" ht="20.100000000000001" customHeight="1" thickBot="1">
      <c r="A29" s="33"/>
      <c r="C29" s="34"/>
      <c r="D29" s="34"/>
      <c r="E29" s="34"/>
      <c r="F29" s="34"/>
    </row>
    <row r="30" spans="1:6" ht="18" customHeight="1">
      <c r="C30" s="147" t="s">
        <v>31</v>
      </c>
      <c r="D30" s="148">
        <v>2022</v>
      </c>
      <c r="E30" s="148">
        <v>2021</v>
      </c>
      <c r="F30" s="149">
        <v>2020</v>
      </c>
    </row>
    <row r="31" spans="1:6" ht="18" customHeight="1">
      <c r="C31" s="89" t="s">
        <v>212</v>
      </c>
      <c r="D31" s="154">
        <v>0.98243870112657394</v>
      </c>
      <c r="E31" s="154">
        <v>0.97</v>
      </c>
      <c r="F31" s="154">
        <v>0.96</v>
      </c>
    </row>
    <row r="32" spans="1:6" ht="18" customHeight="1">
      <c r="C32" s="152" t="s">
        <v>213</v>
      </c>
      <c r="D32" s="155">
        <v>1.7561298873426109E-2</v>
      </c>
      <c r="E32" s="155">
        <v>0.03</v>
      </c>
      <c r="F32" s="155">
        <v>0.04</v>
      </c>
    </row>
    <row r="33" spans="1:9" ht="20.100000000000001" customHeight="1" thickBot="1">
      <c r="A33" s="33"/>
      <c r="C33" s="34"/>
      <c r="D33" s="34"/>
      <c r="E33" s="34"/>
      <c r="F33" s="34"/>
    </row>
    <row r="34" spans="1:9" ht="18" customHeight="1">
      <c r="C34" s="147" t="s">
        <v>214</v>
      </c>
      <c r="D34" s="148">
        <v>2022</v>
      </c>
      <c r="E34" s="148">
        <v>2021</v>
      </c>
      <c r="F34" s="149">
        <v>2020</v>
      </c>
    </row>
    <row r="35" spans="1:9" ht="18" customHeight="1">
      <c r="C35" s="89" t="s">
        <v>215</v>
      </c>
      <c r="D35" s="154">
        <v>0.98243870112657394</v>
      </c>
      <c r="E35" s="154">
        <v>0.98243870112657394</v>
      </c>
      <c r="F35" s="154">
        <v>0.97429435483870963</v>
      </c>
    </row>
    <row r="36" spans="1:9" ht="18" customHeight="1">
      <c r="C36" s="152" t="s">
        <v>216</v>
      </c>
      <c r="D36" s="155">
        <v>1.7561298873426109E-2</v>
      </c>
      <c r="E36" s="155">
        <v>1.7561298873426109E-2</v>
      </c>
      <c r="F36" s="155">
        <f>1-F35</f>
        <v>2.5705645161290369E-2</v>
      </c>
    </row>
    <row r="37" spans="1:9" ht="20.100000000000001" customHeight="1" thickBot="1">
      <c r="A37" s="33"/>
      <c r="C37" s="34"/>
      <c r="D37" s="34"/>
      <c r="E37" s="34"/>
      <c r="F37" s="34"/>
    </row>
    <row r="38" spans="1:9" ht="18" customHeight="1">
      <c r="C38" s="147" t="s">
        <v>217</v>
      </c>
      <c r="D38" s="367">
        <v>2022</v>
      </c>
      <c r="E38" s="367"/>
      <c r="F38" s="367">
        <v>2021</v>
      </c>
      <c r="G38" s="367"/>
      <c r="H38" s="367">
        <v>2020</v>
      </c>
      <c r="I38" s="367"/>
    </row>
    <row r="39" spans="1:9" ht="18" customHeight="1">
      <c r="C39" s="156"/>
      <c r="D39" s="157" t="s">
        <v>218</v>
      </c>
      <c r="E39" s="157" t="s">
        <v>219</v>
      </c>
      <c r="F39" s="157" t="s">
        <v>218</v>
      </c>
      <c r="G39" s="157" t="s">
        <v>219</v>
      </c>
      <c r="H39" s="157" t="s">
        <v>218</v>
      </c>
      <c r="I39" s="157" t="s">
        <v>219</v>
      </c>
    </row>
    <row r="40" spans="1:9" ht="18" customHeight="1">
      <c r="C40" s="89" t="s">
        <v>147</v>
      </c>
      <c r="D40" s="94">
        <v>1274</v>
      </c>
      <c r="E40" s="158">
        <v>0.42213386348575216</v>
      </c>
      <c r="F40" s="94">
        <v>1289</v>
      </c>
      <c r="G40" s="158">
        <v>0.44803614876607578</v>
      </c>
      <c r="H40" s="94">
        <v>1199</v>
      </c>
      <c r="I40" s="158">
        <v>0.60433467741935487</v>
      </c>
    </row>
    <row r="41" spans="1:9" ht="18" customHeight="1">
      <c r="C41" s="89" t="s">
        <v>148</v>
      </c>
      <c r="D41" s="94">
        <v>254</v>
      </c>
      <c r="E41" s="158">
        <v>8.4161696487740231E-2</v>
      </c>
      <c r="F41" s="94">
        <v>252</v>
      </c>
      <c r="G41" s="158">
        <v>8.7591240875912413E-2</v>
      </c>
      <c r="H41" s="94">
        <v>171</v>
      </c>
      <c r="I41" s="158">
        <v>8.6189516129032265E-2</v>
      </c>
    </row>
    <row r="42" spans="1:9" ht="18" customHeight="1">
      <c r="B42" s="141">
        <f>1-T42</f>
        <v>1</v>
      </c>
      <c r="C42" s="89" t="s">
        <v>149</v>
      </c>
      <c r="D42" s="94">
        <v>283</v>
      </c>
      <c r="E42" s="158">
        <v>9.3770709078860176E-2</v>
      </c>
      <c r="F42" s="94">
        <v>259</v>
      </c>
      <c r="G42" s="158">
        <v>9.002433090024331E-2</v>
      </c>
      <c r="H42" s="94">
        <v>131</v>
      </c>
      <c r="I42" s="158">
        <v>6.602822580645161E-2</v>
      </c>
    </row>
    <row r="43" spans="1:9" ht="18" customHeight="1">
      <c r="C43" s="89" t="s">
        <v>150</v>
      </c>
      <c r="D43" s="94">
        <v>55</v>
      </c>
      <c r="E43" s="158">
        <v>1.8223989396951624E-2</v>
      </c>
      <c r="F43" s="94">
        <v>50</v>
      </c>
      <c r="G43" s="158">
        <v>1.737921445950643E-2</v>
      </c>
      <c r="H43" s="94">
        <v>48</v>
      </c>
      <c r="I43" s="158">
        <v>2.4193548387096774E-2</v>
      </c>
    </row>
    <row r="44" spans="1:9" ht="18" customHeight="1">
      <c r="C44" s="89" t="s">
        <v>151</v>
      </c>
      <c r="D44" s="94">
        <v>104</v>
      </c>
      <c r="E44" s="158">
        <v>3.4459907223326709E-2</v>
      </c>
      <c r="F44" s="94">
        <v>107</v>
      </c>
      <c r="G44" s="158">
        <v>3.7191518943343764E-2</v>
      </c>
      <c r="H44" s="94">
        <v>73</v>
      </c>
      <c r="I44" s="158">
        <v>3.6794354838709679E-2</v>
      </c>
    </row>
    <row r="45" spans="1:9" ht="18" customHeight="1">
      <c r="C45" s="89" t="s">
        <v>152</v>
      </c>
      <c r="D45" s="94">
        <v>352</v>
      </c>
      <c r="E45" s="158">
        <v>0.1166335321404904</v>
      </c>
      <c r="F45" s="94">
        <v>307</v>
      </c>
      <c r="G45" s="158">
        <v>0.10670837678136948</v>
      </c>
      <c r="H45" s="94">
        <v>267</v>
      </c>
      <c r="I45" s="158">
        <v>0.13457661290322581</v>
      </c>
    </row>
    <row r="46" spans="1:9" ht="18" customHeight="1">
      <c r="C46" s="89" t="s">
        <v>153</v>
      </c>
      <c r="D46" s="94">
        <v>43</v>
      </c>
      <c r="E46" s="158">
        <v>1.4247846255798542E-2</v>
      </c>
      <c r="F46" s="94">
        <v>37</v>
      </c>
      <c r="G46" s="158">
        <v>1.2860618700034758E-2</v>
      </c>
      <c r="H46" s="94">
        <v>25</v>
      </c>
      <c r="I46" s="158">
        <v>1.2600806451612902E-2</v>
      </c>
    </row>
    <row r="47" spans="1:9" ht="18" customHeight="1">
      <c r="C47" s="89" t="s">
        <v>154</v>
      </c>
      <c r="D47" s="94">
        <v>65</v>
      </c>
      <c r="E47" s="158">
        <v>2.1537442014579192E-2</v>
      </c>
      <c r="F47" s="94">
        <v>61</v>
      </c>
      <c r="G47" s="158">
        <v>2.1202641640597843E-2</v>
      </c>
      <c r="H47" s="94">
        <v>55</v>
      </c>
      <c r="I47" s="158">
        <v>2.7721774193548387E-2</v>
      </c>
    </row>
    <row r="48" spans="1:9" ht="18" customHeight="1">
      <c r="C48" s="89" t="s">
        <v>155</v>
      </c>
      <c r="D48" s="94">
        <v>28</v>
      </c>
      <c r="E48" s="158">
        <v>9.2776673293571907E-3</v>
      </c>
      <c r="F48" s="94">
        <v>23</v>
      </c>
      <c r="G48" s="158">
        <v>7.9944386513729586E-3</v>
      </c>
      <c r="H48" s="94">
        <v>15</v>
      </c>
      <c r="I48" s="158">
        <v>7.5604838709677422E-3</v>
      </c>
    </row>
    <row r="49" spans="1:19" ht="18" customHeight="1">
      <c r="C49" s="89" t="s">
        <v>156</v>
      </c>
      <c r="D49" s="94">
        <v>28</v>
      </c>
      <c r="E49" s="158">
        <v>9.2776673293571907E-3</v>
      </c>
      <c r="F49" s="94">
        <v>25</v>
      </c>
      <c r="G49" s="158">
        <v>8.689607229753215E-3</v>
      </c>
      <c r="H49" s="94">
        <v>0</v>
      </c>
      <c r="I49" s="94">
        <v>0</v>
      </c>
    </row>
    <row r="50" spans="1:19" ht="18" customHeight="1">
      <c r="C50" s="89" t="s">
        <v>157</v>
      </c>
      <c r="D50" s="94">
        <v>28</v>
      </c>
      <c r="E50" s="158">
        <v>9.2776673293571907E-3</v>
      </c>
      <c r="F50" s="94">
        <v>17</v>
      </c>
      <c r="G50" s="158">
        <v>5.908932916232186E-3</v>
      </c>
      <c r="H50" s="94">
        <v>0</v>
      </c>
      <c r="I50" s="94">
        <v>0</v>
      </c>
    </row>
    <row r="51" spans="1:19" ht="18" customHeight="1">
      <c r="C51" s="89" t="s">
        <v>158</v>
      </c>
      <c r="D51" s="94">
        <v>504</v>
      </c>
      <c r="E51" s="158">
        <v>0.16699801192842942</v>
      </c>
      <c r="F51" s="94">
        <v>450</v>
      </c>
      <c r="G51" s="158">
        <v>0.15641293013555788</v>
      </c>
      <c r="H51" s="94">
        <v>0</v>
      </c>
      <c r="I51" s="94">
        <v>0</v>
      </c>
    </row>
    <row r="52" spans="1:19" ht="18" customHeight="1">
      <c r="C52" s="150" t="s">
        <v>128</v>
      </c>
      <c r="D52" s="151">
        <v>3018</v>
      </c>
      <c r="E52" s="159">
        <v>1</v>
      </c>
      <c r="F52" s="151">
        <v>2877</v>
      </c>
      <c r="G52" s="159">
        <v>0.99999999999999989</v>
      </c>
      <c r="H52" s="151">
        <v>1984</v>
      </c>
      <c r="I52" s="159">
        <v>1</v>
      </c>
    </row>
    <row r="53" spans="1:19" ht="20.100000000000001" customHeight="1" thickBot="1">
      <c r="A53" s="33"/>
      <c r="C53" s="34"/>
      <c r="D53" s="34"/>
      <c r="E53" s="34"/>
      <c r="F53" s="34"/>
    </row>
    <row r="54" spans="1:19" ht="20.100000000000001" customHeight="1">
      <c r="B54" s="31"/>
      <c r="C54" s="147" t="s">
        <v>208</v>
      </c>
      <c r="D54" s="367">
        <v>2022</v>
      </c>
      <c r="E54" s="367"/>
      <c r="F54" s="367"/>
      <c r="G54" s="367"/>
      <c r="H54" s="367">
        <v>2021</v>
      </c>
      <c r="I54" s="367"/>
      <c r="J54" s="367"/>
      <c r="K54" s="367"/>
      <c r="L54" s="367">
        <v>2020</v>
      </c>
      <c r="M54" s="367"/>
      <c r="N54" s="367"/>
      <c r="O54" s="367"/>
    </row>
    <row r="55" spans="1:19" ht="20.100000000000001" customHeight="1">
      <c r="B55" s="31"/>
      <c r="C55" s="156"/>
      <c r="D55" s="157" t="s">
        <v>48</v>
      </c>
      <c r="E55" s="157" t="s">
        <v>219</v>
      </c>
      <c r="F55" s="157" t="s">
        <v>49</v>
      </c>
      <c r="G55" s="157" t="s">
        <v>219</v>
      </c>
      <c r="H55" s="157" t="s">
        <v>48</v>
      </c>
      <c r="I55" s="157" t="s">
        <v>219</v>
      </c>
      <c r="J55" s="157" t="s">
        <v>49</v>
      </c>
      <c r="K55" s="157" t="s">
        <v>219</v>
      </c>
      <c r="L55" s="157" t="s">
        <v>48</v>
      </c>
      <c r="M55" s="157" t="s">
        <v>219</v>
      </c>
      <c r="N55" s="157" t="s">
        <v>49</v>
      </c>
      <c r="O55" s="157" t="s">
        <v>219</v>
      </c>
    </row>
    <row r="56" spans="1:19" ht="20.100000000000001" customHeight="1">
      <c r="B56" s="31"/>
      <c r="C56" s="89" t="s">
        <v>204</v>
      </c>
      <c r="D56" s="251">
        <v>0</v>
      </c>
      <c r="E56" s="154">
        <v>0</v>
      </c>
      <c r="F56" s="251">
        <v>0</v>
      </c>
      <c r="G56" s="154">
        <v>0</v>
      </c>
      <c r="H56" s="251">
        <v>0</v>
      </c>
      <c r="I56" s="154">
        <v>0</v>
      </c>
      <c r="J56" s="251">
        <v>0</v>
      </c>
      <c r="K56" s="154">
        <v>0</v>
      </c>
      <c r="L56" s="251">
        <v>0</v>
      </c>
      <c r="M56" s="154">
        <v>0</v>
      </c>
      <c r="N56" s="251">
        <v>0</v>
      </c>
      <c r="O56" s="154">
        <v>0</v>
      </c>
    </row>
    <row r="57" spans="1:19" ht="20.100000000000001" customHeight="1">
      <c r="B57" s="31"/>
      <c r="C57" s="89" t="s">
        <v>205</v>
      </c>
      <c r="D57" s="251">
        <v>1</v>
      </c>
      <c r="E57" s="154">
        <v>9.8039215686274508E-3</v>
      </c>
      <c r="F57" s="251">
        <v>0</v>
      </c>
      <c r="G57" s="154">
        <v>0</v>
      </c>
      <c r="H57" s="251">
        <v>1</v>
      </c>
      <c r="I57" s="154">
        <v>0.125</v>
      </c>
      <c r="J57" s="251">
        <v>1</v>
      </c>
      <c r="K57" s="154">
        <v>0.125</v>
      </c>
      <c r="L57" s="251">
        <v>1</v>
      </c>
      <c r="M57" s="154">
        <v>0.1111111111111111</v>
      </c>
      <c r="N57" s="251">
        <v>1</v>
      </c>
      <c r="O57" s="154">
        <v>0.1111111111111111</v>
      </c>
    </row>
    <row r="58" spans="1:19" ht="20.100000000000001" customHeight="1">
      <c r="B58" s="31"/>
      <c r="C58" s="89" t="s">
        <v>206</v>
      </c>
      <c r="D58" s="251">
        <v>1</v>
      </c>
      <c r="E58" s="154">
        <v>2.9498525073746312E-3</v>
      </c>
      <c r="F58" s="251">
        <v>4</v>
      </c>
      <c r="G58" s="154">
        <v>1.1799410029498525E-2</v>
      </c>
      <c r="H58" s="251">
        <v>0</v>
      </c>
      <c r="I58" s="154">
        <v>0</v>
      </c>
      <c r="J58" s="251">
        <v>3</v>
      </c>
      <c r="K58" s="154">
        <v>0.375</v>
      </c>
      <c r="L58" s="251">
        <v>0</v>
      </c>
      <c r="M58" s="154">
        <v>0</v>
      </c>
      <c r="N58" s="251">
        <v>2</v>
      </c>
      <c r="O58" s="154">
        <v>0.22222222222222221</v>
      </c>
    </row>
    <row r="59" spans="1:19" ht="20.100000000000001" customHeight="1">
      <c r="B59" s="31"/>
      <c r="C59" s="89" t="s">
        <v>207</v>
      </c>
      <c r="D59" s="251">
        <v>0</v>
      </c>
      <c r="E59" s="207">
        <v>0</v>
      </c>
      <c r="F59" s="251">
        <v>3</v>
      </c>
      <c r="G59" s="207">
        <v>1.1682242990654205E-3</v>
      </c>
      <c r="H59" s="251">
        <v>0</v>
      </c>
      <c r="I59" s="207">
        <v>0</v>
      </c>
      <c r="J59" s="251">
        <v>3</v>
      </c>
      <c r="K59" s="207">
        <v>0.375</v>
      </c>
      <c r="L59" s="251">
        <v>0</v>
      </c>
      <c r="M59" s="207">
        <v>0</v>
      </c>
      <c r="N59" s="251">
        <v>5</v>
      </c>
      <c r="O59" s="207">
        <v>0.55555555555555558</v>
      </c>
    </row>
    <row r="60" spans="1:19" ht="20.100000000000001" customHeight="1">
      <c r="B60" s="31"/>
      <c r="C60" s="150" t="s">
        <v>128</v>
      </c>
      <c r="D60" s="151">
        <v>2</v>
      </c>
      <c r="E60" s="159">
        <v>0.22222222222222221</v>
      </c>
      <c r="F60" s="151">
        <v>7</v>
      </c>
      <c r="G60" s="159">
        <v>0.77777777777777779</v>
      </c>
      <c r="H60" s="151">
        <v>1</v>
      </c>
      <c r="I60" s="159">
        <v>0.125</v>
      </c>
      <c r="J60" s="151">
        <v>7</v>
      </c>
      <c r="K60" s="159">
        <v>0.875</v>
      </c>
      <c r="L60" s="151">
        <v>1</v>
      </c>
      <c r="M60" s="159">
        <v>0.1111111111111111</v>
      </c>
      <c r="N60" s="151">
        <v>8</v>
      </c>
      <c r="O60" s="159">
        <v>0.88888888888888884</v>
      </c>
    </row>
    <row r="61" spans="1:19" ht="20.100000000000001" customHeight="1">
      <c r="A61" s="33"/>
      <c r="C61" s="34"/>
      <c r="D61" s="34"/>
      <c r="E61" s="34"/>
      <c r="F61" s="34"/>
    </row>
    <row r="62" spans="1:19" s="80" customFormat="1" ht="20.100000000000001" customHeight="1">
      <c r="B62" s="33"/>
      <c r="C62" s="142" t="s">
        <v>467</v>
      </c>
      <c r="D62" s="143"/>
      <c r="E62" s="144"/>
      <c r="F62" s="144"/>
      <c r="G62" s="144"/>
      <c r="H62" s="144"/>
      <c r="I62" s="144"/>
      <c r="J62" s="144"/>
      <c r="K62" s="144"/>
      <c r="L62" s="144"/>
      <c r="M62" s="144"/>
      <c r="N62" s="144"/>
      <c r="O62" s="144"/>
      <c r="P62" s="144"/>
      <c r="Q62" s="144"/>
      <c r="R62" s="144"/>
      <c r="S62" s="144"/>
    </row>
    <row r="63" spans="1:19" ht="20.100000000000001" customHeight="1" thickBot="1">
      <c r="A63" s="33"/>
      <c r="C63" s="34"/>
      <c r="D63" s="34"/>
      <c r="E63" s="34"/>
      <c r="F63" s="34"/>
    </row>
    <row r="64" spans="1:19" ht="18" customHeight="1">
      <c r="C64" s="147" t="s">
        <v>560</v>
      </c>
      <c r="D64" s="148">
        <v>2022</v>
      </c>
      <c r="E64" s="148">
        <v>2021</v>
      </c>
      <c r="F64" s="149">
        <v>2020</v>
      </c>
    </row>
    <row r="65" spans="1:6" ht="18" customHeight="1">
      <c r="C65" s="89" t="s">
        <v>220</v>
      </c>
      <c r="D65" s="154">
        <v>2.2531477799867462E-2</v>
      </c>
      <c r="E65" s="158">
        <v>1.0427528675703858E-3</v>
      </c>
      <c r="F65" s="154">
        <v>2.6548672566371681E-2</v>
      </c>
    </row>
    <row r="66" spans="1:6" ht="18" customHeight="1">
      <c r="C66" s="89" t="s">
        <v>221</v>
      </c>
      <c r="D66" s="154">
        <v>8.1510934393638171E-2</v>
      </c>
      <c r="E66" s="158">
        <f>E67-E65</f>
        <v>5.4570733402850194E-2</v>
      </c>
      <c r="F66" s="154">
        <v>4.048761775620896E-2</v>
      </c>
    </row>
    <row r="67" spans="1:6" ht="18" customHeight="1">
      <c r="C67" s="161" t="s">
        <v>128</v>
      </c>
      <c r="D67" s="159">
        <v>0.10404241219350563</v>
      </c>
      <c r="E67" s="160">
        <v>5.5613486270420578E-2</v>
      </c>
      <c r="F67" s="159">
        <v>6.7036290322580641E-2</v>
      </c>
    </row>
    <row r="68" spans="1:6" ht="20.100000000000001" customHeight="1" thickBot="1">
      <c r="A68" s="33"/>
      <c r="C68" s="34"/>
      <c r="D68" s="34"/>
      <c r="E68" s="34"/>
      <c r="F68" s="34"/>
    </row>
    <row r="69" spans="1:6" ht="18" customHeight="1">
      <c r="C69" s="147" t="s">
        <v>222</v>
      </c>
      <c r="D69" s="148">
        <v>2022</v>
      </c>
      <c r="E69" s="148">
        <v>2021</v>
      </c>
      <c r="F69" s="149">
        <v>2020</v>
      </c>
    </row>
    <row r="70" spans="1:6" ht="18" customHeight="1">
      <c r="C70" s="89" t="s">
        <v>48</v>
      </c>
      <c r="D70" s="154">
        <v>0.2</v>
      </c>
      <c r="E70" s="154">
        <v>0.38</v>
      </c>
      <c r="F70" s="154">
        <v>0.37</v>
      </c>
    </row>
    <row r="71" spans="1:6" ht="18" customHeight="1">
      <c r="C71" s="89" t="s">
        <v>49</v>
      </c>
      <c r="D71" s="154">
        <v>0.13</v>
      </c>
      <c r="E71" s="154">
        <v>0.35</v>
      </c>
      <c r="F71" s="154">
        <v>0.21</v>
      </c>
    </row>
    <row r="72" spans="1:6" ht="18" customHeight="1">
      <c r="C72" s="161" t="s">
        <v>128</v>
      </c>
      <c r="D72" s="159">
        <v>0.15</v>
      </c>
      <c r="E72" s="159">
        <v>0.36</v>
      </c>
      <c r="F72" s="159">
        <v>0.26</v>
      </c>
    </row>
    <row r="73" spans="1:6" ht="18" customHeight="1">
      <c r="C73" s="295" t="s">
        <v>561</v>
      </c>
    </row>
    <row r="74" spans="1:6" ht="18" customHeight="1"/>
  </sheetData>
  <mergeCells count="6">
    <mergeCell ref="L54:O54"/>
    <mergeCell ref="D38:E38"/>
    <mergeCell ref="F38:G38"/>
    <mergeCell ref="H38:I38"/>
    <mergeCell ref="D54:G54"/>
    <mergeCell ref="H54:K54"/>
  </mergeCells>
  <pageMargins left="0.75" right="0.75" top="1" bottom="1" header="0.5" footer="0.5"/>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79998168889431442"/>
  </sheetPr>
  <dimension ref="A1:AN372"/>
  <sheetViews>
    <sheetView zoomScaleNormal="100" workbookViewId="0">
      <pane ySplit="1" topLeftCell="A2" activePane="bottomLeft" state="frozen"/>
      <selection pane="bottomLeft"/>
    </sheetView>
  </sheetViews>
  <sheetFormatPr defaultColWidth="13.44140625" defaultRowHeight="13.2"/>
  <cols>
    <col min="1" max="1" width="20.6640625" style="31" customWidth="1"/>
    <col min="2" max="2" width="10.6640625" style="33" customWidth="1"/>
    <col min="3" max="3" width="79.109375" style="33" customWidth="1"/>
    <col min="4" max="13" width="20.6640625" style="33" customWidth="1"/>
    <col min="14" max="19" width="11.109375" style="33" customWidth="1"/>
    <col min="20" max="20" width="9.6640625" style="33" customWidth="1"/>
    <col min="21" max="21" width="11.109375" style="33" customWidth="1"/>
    <col min="22" max="25" width="8.6640625" style="33" customWidth="1"/>
    <col min="26" max="16384" width="13.44140625" style="33"/>
  </cols>
  <sheetData>
    <row r="1" spans="1:32" s="31" customFormat="1" ht="75" customHeight="1"/>
    <row r="2" spans="1:32" s="31" customFormat="1" ht="20.100000000000001" customHeight="1"/>
    <row r="3" spans="1:32" s="31" customFormat="1" ht="40.35" customHeight="1" thickBot="1">
      <c r="B3" s="32"/>
      <c r="C3" s="145" t="s">
        <v>53</v>
      </c>
      <c r="D3" s="146"/>
      <c r="E3" s="146"/>
      <c r="F3" s="146"/>
      <c r="G3" s="146"/>
      <c r="H3" s="146"/>
      <c r="I3" s="146"/>
      <c r="J3" s="146"/>
      <c r="K3" s="146"/>
      <c r="L3" s="146"/>
      <c r="M3" s="33"/>
      <c r="N3" s="33"/>
      <c r="O3" s="33"/>
      <c r="P3" s="33"/>
      <c r="Q3" s="33"/>
      <c r="R3" s="33"/>
      <c r="S3" s="33"/>
      <c r="T3" s="33"/>
      <c r="U3" s="33"/>
    </row>
    <row r="4" spans="1:32" ht="18" customHeight="1">
      <c r="A4" s="33"/>
      <c r="C4" s="34"/>
      <c r="D4" s="34"/>
      <c r="E4" s="34"/>
      <c r="F4" s="34"/>
    </row>
    <row r="5" spans="1:32" s="80" customFormat="1" ht="18" customHeight="1">
      <c r="C5" s="142" t="s">
        <v>470</v>
      </c>
      <c r="D5" s="143"/>
      <c r="E5" s="144"/>
      <c r="F5" s="144"/>
      <c r="G5" s="144"/>
      <c r="H5" s="144"/>
      <c r="I5" s="144"/>
      <c r="J5" s="144"/>
      <c r="K5" s="144"/>
      <c r="L5" s="144"/>
      <c r="M5" s="33"/>
      <c r="N5" s="33"/>
      <c r="O5" s="33"/>
      <c r="P5" s="33"/>
      <c r="Q5" s="33"/>
      <c r="R5" s="33"/>
      <c r="S5" s="33"/>
      <c r="T5" s="33"/>
      <c r="U5" s="33"/>
      <c r="V5" s="31"/>
      <c r="W5" s="31"/>
      <c r="X5" s="31"/>
      <c r="Y5" s="31"/>
      <c r="Z5" s="31"/>
      <c r="AA5" s="31"/>
      <c r="AB5" s="31"/>
      <c r="AC5" s="31"/>
      <c r="AD5" s="31"/>
      <c r="AE5" s="31"/>
      <c r="AF5" s="31"/>
    </row>
    <row r="6" spans="1:32" ht="18" customHeight="1" thickBot="1">
      <c r="A6" s="33"/>
      <c r="C6" s="34"/>
      <c r="D6" s="34"/>
      <c r="E6" s="34"/>
      <c r="F6" s="34"/>
    </row>
    <row r="7" spans="1:32" ht="18" customHeight="1">
      <c r="C7" s="147" t="s">
        <v>223</v>
      </c>
      <c r="D7" s="148">
        <v>2022</v>
      </c>
      <c r="E7" s="148">
        <v>2021</v>
      </c>
      <c r="F7" s="149">
        <v>2020</v>
      </c>
    </row>
    <row r="8" spans="1:32" ht="18" customHeight="1">
      <c r="C8" s="89" t="s">
        <v>224</v>
      </c>
      <c r="D8" s="169">
        <v>0.54545454545454541</v>
      </c>
      <c r="E8" s="169">
        <v>0.45454545454545453</v>
      </c>
      <c r="F8" s="169">
        <v>0.36363636363636365</v>
      </c>
    </row>
    <row r="9" spans="1:32" ht="18" customHeight="1">
      <c r="C9" s="89" t="s">
        <v>225</v>
      </c>
      <c r="D9" s="169">
        <v>0.35947712418300654</v>
      </c>
      <c r="E9" s="169">
        <v>0.26500000000000001</v>
      </c>
      <c r="F9" s="169">
        <v>0.25584795321637427</v>
      </c>
    </row>
    <row r="10" spans="1:32" ht="18" customHeight="1">
      <c r="C10" s="89" t="s">
        <v>226</v>
      </c>
      <c r="D10" s="169">
        <v>0.19600000000000001</v>
      </c>
      <c r="E10" s="169">
        <v>9.0899999999999995E-2</v>
      </c>
      <c r="F10" s="169" t="s">
        <v>129</v>
      </c>
    </row>
    <row r="11" spans="1:32" ht="18" customHeight="1">
      <c r="C11" s="89" t="s">
        <v>227</v>
      </c>
      <c r="D11" s="169">
        <v>0.27</v>
      </c>
      <c r="E11" s="169">
        <v>0.23799999999999999</v>
      </c>
      <c r="F11" s="169" t="s">
        <v>129</v>
      </c>
    </row>
    <row r="12" spans="1:32" ht="18" customHeight="1">
      <c r="C12" s="152" t="s">
        <v>228</v>
      </c>
      <c r="D12" s="172">
        <v>0.16669999999999999</v>
      </c>
      <c r="E12" s="172">
        <v>6.6699999999999995E-2</v>
      </c>
      <c r="F12" s="172" t="s">
        <v>129</v>
      </c>
    </row>
    <row r="13" spans="1:32" ht="18" customHeight="1" thickBot="1">
      <c r="E13" s="162"/>
    </row>
    <row r="14" spans="1:32" ht="18" customHeight="1">
      <c r="C14" s="147" t="s">
        <v>229</v>
      </c>
      <c r="D14" s="148">
        <v>2022</v>
      </c>
      <c r="E14" s="148">
        <v>2021</v>
      </c>
      <c r="F14" s="149">
        <v>2020</v>
      </c>
    </row>
    <row r="15" spans="1:32" ht="18" customHeight="1">
      <c r="C15" s="89" t="s">
        <v>469</v>
      </c>
      <c r="D15" s="94">
        <v>58</v>
      </c>
      <c r="E15" s="94">
        <v>55</v>
      </c>
      <c r="F15" s="94" t="s">
        <v>129</v>
      </c>
    </row>
    <row r="16" spans="1:32" ht="18" customHeight="1">
      <c r="C16" s="152" t="s">
        <v>468</v>
      </c>
      <c r="D16" s="153">
        <v>26</v>
      </c>
      <c r="E16" s="153">
        <v>19</v>
      </c>
      <c r="F16" s="153">
        <v>15</v>
      </c>
    </row>
    <row r="17" spans="1:32" ht="87" customHeight="1">
      <c r="A17" s="33"/>
      <c r="C17" s="34"/>
      <c r="D17" s="34"/>
      <c r="E17" s="34"/>
      <c r="F17" s="34"/>
    </row>
    <row r="18" spans="1:32" s="80" customFormat="1" ht="18" customHeight="1">
      <c r="C18" s="142" t="s">
        <v>233</v>
      </c>
      <c r="D18" s="143"/>
      <c r="E18" s="144"/>
      <c r="F18" s="144"/>
      <c r="G18" s="144"/>
      <c r="H18" s="144"/>
      <c r="I18" s="144"/>
      <c r="J18" s="144"/>
      <c r="K18" s="144"/>
      <c r="L18" s="144"/>
      <c r="M18" s="33"/>
      <c r="N18" s="33"/>
      <c r="O18" s="33"/>
      <c r="P18" s="33"/>
      <c r="Q18" s="33"/>
      <c r="R18" s="33"/>
      <c r="S18" s="33"/>
      <c r="T18" s="33"/>
      <c r="U18" s="33"/>
      <c r="V18" s="31"/>
      <c r="W18" s="31"/>
      <c r="X18" s="31"/>
      <c r="Y18" s="31"/>
      <c r="Z18" s="31"/>
      <c r="AA18" s="31"/>
      <c r="AB18" s="31"/>
      <c r="AC18" s="31"/>
      <c r="AD18" s="31"/>
      <c r="AE18" s="31"/>
      <c r="AF18" s="31"/>
    </row>
    <row r="19" spans="1:32" ht="18" customHeight="1" thickBot="1">
      <c r="A19" s="33"/>
      <c r="D19" s="34"/>
      <c r="E19" s="34"/>
      <c r="F19" s="34"/>
    </row>
    <row r="20" spans="1:32" ht="18" customHeight="1">
      <c r="B20" s="141">
        <f>(1-T19)</f>
        <v>1</v>
      </c>
      <c r="C20" s="147" t="s">
        <v>567</v>
      </c>
      <c r="D20" s="148">
        <v>2022</v>
      </c>
      <c r="E20" s="148">
        <v>2021</v>
      </c>
    </row>
    <row r="21" spans="1:32" ht="18" customHeight="1">
      <c r="C21" s="89" t="s">
        <v>230</v>
      </c>
      <c r="D21" s="154">
        <v>0.8</v>
      </c>
      <c r="E21" s="154">
        <v>0.75</v>
      </c>
    </row>
    <row r="22" spans="1:32" ht="18" customHeight="1">
      <c r="C22" s="89" t="s">
        <v>231</v>
      </c>
      <c r="D22" s="154">
        <v>0.75</v>
      </c>
      <c r="E22" s="154">
        <v>0.82</v>
      </c>
    </row>
    <row r="23" spans="1:32" ht="18" customHeight="1">
      <c r="C23" s="89" t="s">
        <v>232</v>
      </c>
      <c r="D23" s="154">
        <v>0.66</v>
      </c>
      <c r="E23" s="154">
        <v>0.77</v>
      </c>
    </row>
    <row r="24" spans="1:32" ht="18" customHeight="1">
      <c r="C24" s="152" t="s">
        <v>233</v>
      </c>
      <c r="D24" s="155">
        <v>0.52</v>
      </c>
      <c r="E24" s="155">
        <v>0.49</v>
      </c>
    </row>
    <row r="25" spans="1:32" ht="18" customHeight="1">
      <c r="C25" s="372" t="s">
        <v>568</v>
      </c>
      <c r="D25" s="372"/>
      <c r="E25" s="372"/>
    </row>
    <row r="26" spans="1:32" ht="18" customHeight="1">
      <c r="C26" s="344"/>
      <c r="D26" s="344"/>
      <c r="E26" s="344"/>
    </row>
    <row r="27" spans="1:32" ht="79.5" customHeight="1">
      <c r="A27" s="33"/>
      <c r="D27" s="34"/>
      <c r="E27" s="34"/>
      <c r="F27" s="34"/>
    </row>
    <row r="28" spans="1:32" s="80" customFormat="1" ht="18" customHeight="1">
      <c r="C28" s="142" t="s">
        <v>569</v>
      </c>
      <c r="D28" s="143"/>
      <c r="E28" s="144"/>
      <c r="F28" s="144"/>
      <c r="G28" s="144"/>
      <c r="H28" s="144"/>
      <c r="I28" s="144"/>
      <c r="J28" s="144"/>
      <c r="K28" s="144"/>
      <c r="L28" s="144"/>
      <c r="M28" s="33"/>
      <c r="N28" s="33"/>
      <c r="O28" s="33"/>
      <c r="P28" s="33"/>
      <c r="Q28" s="33"/>
      <c r="R28" s="33"/>
      <c r="S28" s="33"/>
      <c r="T28" s="33"/>
      <c r="U28" s="33"/>
      <c r="V28" s="31"/>
      <c r="W28" s="31"/>
      <c r="X28" s="31"/>
      <c r="Y28" s="31"/>
      <c r="Z28" s="31"/>
      <c r="AA28" s="31"/>
      <c r="AB28" s="31"/>
      <c r="AC28" s="31"/>
      <c r="AD28" s="31"/>
      <c r="AE28" s="31"/>
    </row>
    <row r="29" spans="1:32" ht="18" customHeight="1" thickBot="1">
      <c r="A29" s="33"/>
      <c r="C29" s="34"/>
      <c r="D29" s="34"/>
      <c r="E29" s="34"/>
      <c r="F29" s="34"/>
      <c r="V29" s="31"/>
      <c r="W29" s="31"/>
      <c r="X29" s="31"/>
      <c r="Y29" s="31"/>
      <c r="Z29" s="31"/>
      <c r="AA29" s="31"/>
      <c r="AB29" s="31"/>
      <c r="AC29" s="31"/>
      <c r="AD29" s="31"/>
      <c r="AE29" s="31"/>
    </row>
    <row r="30" spans="1:32" ht="18" customHeight="1">
      <c r="C30" s="147" t="s">
        <v>511</v>
      </c>
      <c r="D30" s="367">
        <v>2022</v>
      </c>
      <c r="E30" s="367"/>
      <c r="F30" s="367"/>
      <c r="G30" s="367">
        <v>2021</v>
      </c>
      <c r="H30" s="367"/>
      <c r="I30" s="367"/>
    </row>
    <row r="31" spans="1:32" ht="18" customHeight="1">
      <c r="C31" s="156"/>
      <c r="D31" s="263" t="s">
        <v>242</v>
      </c>
      <c r="E31" s="263" t="s">
        <v>49</v>
      </c>
      <c r="F31" s="292" t="s">
        <v>128</v>
      </c>
      <c r="G31" s="263" t="s">
        <v>242</v>
      </c>
      <c r="H31" s="263" t="s">
        <v>49</v>
      </c>
      <c r="I31" s="292" t="s">
        <v>128</v>
      </c>
    </row>
    <row r="32" spans="1:32" ht="18" customHeight="1">
      <c r="C32" s="89" t="s">
        <v>507</v>
      </c>
      <c r="D32" s="219">
        <v>6</v>
      </c>
      <c r="E32" s="219">
        <v>12</v>
      </c>
      <c r="F32" s="219">
        <v>18</v>
      </c>
      <c r="G32" s="219">
        <v>0</v>
      </c>
      <c r="H32" s="219">
        <v>10</v>
      </c>
      <c r="I32" s="219">
        <v>10</v>
      </c>
    </row>
    <row r="33" spans="3:11" ht="18" customHeight="1">
      <c r="C33" s="89" t="s">
        <v>508</v>
      </c>
      <c r="D33" s="219">
        <v>0</v>
      </c>
      <c r="E33" s="219">
        <v>0</v>
      </c>
      <c r="F33" s="219">
        <v>0</v>
      </c>
      <c r="G33" s="219">
        <v>0</v>
      </c>
      <c r="H33" s="219">
        <v>0</v>
      </c>
      <c r="I33" s="219">
        <v>0</v>
      </c>
    </row>
    <row r="34" spans="3:11" ht="18" customHeight="1">
      <c r="C34" s="89" t="s">
        <v>509</v>
      </c>
      <c r="D34" s="219">
        <v>1</v>
      </c>
      <c r="E34" s="219">
        <v>2</v>
      </c>
      <c r="F34" s="219">
        <v>3</v>
      </c>
      <c r="G34" s="219">
        <v>0</v>
      </c>
      <c r="H34" s="219">
        <v>5</v>
      </c>
      <c r="I34" s="219">
        <v>5</v>
      </c>
    </row>
    <row r="35" spans="3:11" ht="18" customHeight="1">
      <c r="C35" s="152" t="s">
        <v>510</v>
      </c>
      <c r="D35" s="293">
        <v>0</v>
      </c>
      <c r="E35" s="293">
        <v>0</v>
      </c>
      <c r="F35" s="293">
        <v>0</v>
      </c>
      <c r="G35" s="293">
        <v>0</v>
      </c>
      <c r="H35" s="293">
        <v>0</v>
      </c>
      <c r="I35" s="293">
        <v>0</v>
      </c>
    </row>
    <row r="36" spans="3:11" ht="18" customHeight="1" thickBot="1">
      <c r="C36" s="89"/>
      <c r="D36" s="219"/>
      <c r="E36" s="219"/>
      <c r="F36" s="219"/>
      <c r="G36" s="219"/>
      <c r="H36" s="219"/>
      <c r="I36" s="219"/>
    </row>
    <row r="37" spans="3:11" ht="18" customHeight="1">
      <c r="C37" s="147" t="s">
        <v>512</v>
      </c>
      <c r="D37" s="367">
        <v>2022</v>
      </c>
      <c r="E37" s="367"/>
      <c r="F37" s="367"/>
      <c r="G37" s="367">
        <v>2021</v>
      </c>
      <c r="H37" s="367"/>
      <c r="I37" s="367"/>
    </row>
    <row r="38" spans="3:11" ht="18" customHeight="1">
      <c r="C38" s="179"/>
      <c r="D38" s="263" t="s">
        <v>242</v>
      </c>
      <c r="E38" s="263" t="s">
        <v>49</v>
      </c>
      <c r="F38" s="292" t="s">
        <v>128</v>
      </c>
      <c r="G38" s="263" t="s">
        <v>242</v>
      </c>
      <c r="H38" s="263" t="s">
        <v>49</v>
      </c>
      <c r="I38" s="292" t="s">
        <v>128</v>
      </c>
    </row>
    <row r="39" spans="3:11" ht="18" customHeight="1">
      <c r="C39" s="89" t="s">
        <v>244</v>
      </c>
      <c r="D39" s="173">
        <v>3.7484373701713096</v>
      </c>
      <c r="E39" s="173">
        <v>3.3339380726559567</v>
      </c>
      <c r="F39" s="173">
        <v>3.4615291420369254</v>
      </c>
      <c r="G39" s="173">
        <v>0</v>
      </c>
      <c r="H39" s="173">
        <v>2.8788841905498903</v>
      </c>
      <c r="I39" s="173">
        <v>1.8480544080523724</v>
      </c>
    </row>
    <row r="40" spans="3:11" ht="18" customHeight="1">
      <c r="C40" s="89" t="s">
        <v>513</v>
      </c>
      <c r="D40" s="173">
        <v>0</v>
      </c>
      <c r="E40" s="173">
        <v>0</v>
      </c>
      <c r="F40" s="173">
        <v>0</v>
      </c>
      <c r="G40" s="173" t="s">
        <v>129</v>
      </c>
      <c r="H40" s="173" t="s">
        <v>129</v>
      </c>
      <c r="I40" s="173" t="s">
        <v>129</v>
      </c>
    </row>
    <row r="41" spans="3:11" ht="18" customHeight="1">
      <c r="C41" s="89" t="s">
        <v>243</v>
      </c>
      <c r="D41" s="268">
        <v>0.62473956169521838</v>
      </c>
      <c r="E41" s="268">
        <v>0.55565634544265952</v>
      </c>
      <c r="F41" s="268">
        <v>0.5769215236728209</v>
      </c>
      <c r="G41" s="268">
        <v>0</v>
      </c>
      <c r="H41" s="268">
        <v>1.4394420952749452</v>
      </c>
      <c r="I41" s="268">
        <v>1.0086601543532461</v>
      </c>
    </row>
    <row r="42" spans="3:11" ht="18" customHeight="1">
      <c r="C42" s="89" t="s">
        <v>33</v>
      </c>
      <c r="D42" s="268">
        <v>0.01</v>
      </c>
      <c r="E42" s="268">
        <v>0</v>
      </c>
      <c r="F42" s="268">
        <v>5.0000000000000001E-3</v>
      </c>
      <c r="G42" s="268">
        <v>7.98E-8</v>
      </c>
      <c r="H42" s="268">
        <v>3.2100000000000003E-8</v>
      </c>
      <c r="I42" s="268">
        <v>4.6400000000000003E-11</v>
      </c>
    </row>
    <row r="43" spans="3:11" ht="18" customHeight="1">
      <c r="C43" s="152" t="s">
        <v>514</v>
      </c>
      <c r="D43" s="269">
        <v>0</v>
      </c>
      <c r="E43" s="269">
        <v>0</v>
      </c>
      <c r="F43" s="269">
        <v>0</v>
      </c>
      <c r="G43" s="269">
        <v>0</v>
      </c>
      <c r="H43" s="269">
        <v>0</v>
      </c>
      <c r="I43" s="269">
        <v>0</v>
      </c>
    </row>
    <row r="44" spans="3:11" ht="18" customHeight="1" thickBot="1">
      <c r="C44" s="89"/>
      <c r="D44" s="94"/>
      <c r="E44" s="94"/>
      <c r="F44" s="94"/>
      <c r="G44" s="94"/>
      <c r="H44" s="94"/>
      <c r="I44" s="94"/>
    </row>
    <row r="45" spans="3:11" ht="18" customHeight="1">
      <c r="C45" s="147" t="s">
        <v>245</v>
      </c>
      <c r="D45" s="148">
        <v>2022</v>
      </c>
      <c r="E45" s="148">
        <v>2021</v>
      </c>
      <c r="F45" s="34"/>
      <c r="J45" s="165"/>
      <c r="K45" s="165"/>
    </row>
    <row r="46" spans="3:11" ht="18" customHeight="1">
      <c r="C46" s="89" t="s">
        <v>34</v>
      </c>
      <c r="D46" s="174">
        <v>5200014</v>
      </c>
      <c r="E46" s="174">
        <v>5411096.0999999996</v>
      </c>
      <c r="F46" s="34"/>
      <c r="J46" s="165"/>
      <c r="K46" s="165"/>
    </row>
    <row r="47" spans="3:11" ht="18" customHeight="1">
      <c r="C47" s="89" t="s">
        <v>35</v>
      </c>
      <c r="D47" s="174">
        <v>140009</v>
      </c>
      <c r="E47" s="174">
        <v>103795</v>
      </c>
      <c r="F47" s="34"/>
      <c r="J47" s="165"/>
      <c r="K47" s="165"/>
    </row>
    <row r="48" spans="3:11" ht="18" customHeight="1">
      <c r="C48" s="152" t="s">
        <v>246</v>
      </c>
      <c r="D48" s="155">
        <f>D47/D46</f>
        <v>2.6924735202635993E-2</v>
      </c>
      <c r="E48" s="155">
        <f>E47/E46</f>
        <v>1.9181880728379598E-2</v>
      </c>
      <c r="F48" s="34"/>
      <c r="J48" s="165"/>
      <c r="K48" s="165"/>
    </row>
    <row r="49" spans="1:31" ht="12.75" customHeight="1">
      <c r="A49" s="33"/>
      <c r="C49" s="373" t="s">
        <v>570</v>
      </c>
      <c r="D49" s="373"/>
      <c r="E49" s="373"/>
      <c r="F49" s="373"/>
    </row>
    <row r="50" spans="1:31">
      <c r="A50" s="33"/>
      <c r="C50" s="373"/>
      <c r="D50" s="373"/>
      <c r="E50" s="373"/>
      <c r="F50" s="373"/>
    </row>
    <row r="51" spans="1:31">
      <c r="A51" s="33"/>
      <c r="C51" s="373"/>
      <c r="D51" s="373"/>
      <c r="E51" s="373"/>
      <c r="F51" s="373"/>
    </row>
    <row r="52" spans="1:31">
      <c r="A52" s="33"/>
      <c r="C52" s="373"/>
      <c r="D52" s="373"/>
      <c r="E52" s="373"/>
      <c r="F52" s="373"/>
    </row>
    <row r="53" spans="1:31">
      <c r="A53" s="33"/>
      <c r="C53" s="373"/>
      <c r="D53" s="373"/>
      <c r="E53" s="373"/>
      <c r="F53" s="373"/>
    </row>
    <row r="54" spans="1:31">
      <c r="A54" s="33"/>
      <c r="C54" s="373"/>
      <c r="D54" s="373"/>
      <c r="E54" s="373"/>
      <c r="F54" s="373"/>
    </row>
    <row r="55" spans="1:31">
      <c r="A55" s="33"/>
      <c r="C55" s="373"/>
      <c r="D55" s="373"/>
      <c r="E55" s="373"/>
      <c r="F55" s="373"/>
    </row>
    <row r="56" spans="1:31">
      <c r="A56" s="33"/>
      <c r="C56" s="373"/>
      <c r="D56" s="373"/>
      <c r="E56" s="373"/>
      <c r="F56" s="373"/>
    </row>
    <row r="57" spans="1:31" ht="15" customHeight="1">
      <c r="C57" s="373"/>
      <c r="D57" s="373"/>
      <c r="E57" s="373"/>
      <c r="F57" s="373"/>
    </row>
    <row r="58" spans="1:31" ht="15" customHeight="1">
      <c r="C58" s="373"/>
      <c r="D58" s="373"/>
      <c r="E58" s="373"/>
      <c r="F58" s="373"/>
      <c r="J58" s="165"/>
      <c r="K58" s="165"/>
    </row>
    <row r="59" spans="1:31" ht="15" customHeight="1">
      <c r="C59" s="373"/>
      <c r="D59" s="373"/>
      <c r="E59" s="373"/>
      <c r="F59" s="373"/>
      <c r="J59" s="165"/>
      <c r="K59" s="165"/>
    </row>
    <row r="60" spans="1:31" ht="15" customHeight="1">
      <c r="C60" s="275"/>
      <c r="D60" s="164"/>
      <c r="J60" s="165"/>
      <c r="K60" s="165"/>
    </row>
    <row r="61" spans="1:31" s="80" customFormat="1" ht="18" customHeight="1">
      <c r="C61" s="142" t="s">
        <v>471</v>
      </c>
      <c r="D61" s="143"/>
      <c r="E61" s="144"/>
      <c r="F61" s="144"/>
      <c r="G61" s="144"/>
      <c r="H61" s="144"/>
      <c r="I61" s="144"/>
      <c r="J61" s="144"/>
      <c r="K61" s="144"/>
      <c r="L61" s="144"/>
      <c r="M61" s="33"/>
      <c r="N61" s="33"/>
      <c r="O61" s="33"/>
      <c r="P61" s="33"/>
      <c r="Q61" s="33"/>
      <c r="R61" s="33"/>
      <c r="S61" s="33"/>
      <c r="T61" s="33"/>
      <c r="U61" s="33"/>
      <c r="V61" s="31"/>
      <c r="W61" s="31"/>
      <c r="X61" s="31"/>
      <c r="Y61" s="31"/>
      <c r="Z61" s="31"/>
      <c r="AA61" s="31"/>
      <c r="AB61" s="31"/>
      <c r="AC61" s="31"/>
      <c r="AD61" s="31"/>
      <c r="AE61" s="31"/>
    </row>
    <row r="62" spans="1:31" ht="18" customHeight="1" thickBot="1">
      <c r="A62" s="33"/>
      <c r="C62" s="34"/>
      <c r="D62" s="34"/>
      <c r="E62" s="34"/>
      <c r="F62" s="34"/>
    </row>
    <row r="63" spans="1:31" ht="18" customHeight="1">
      <c r="C63" s="147"/>
      <c r="D63" s="367">
        <v>2022</v>
      </c>
      <c r="E63" s="367"/>
      <c r="F63" s="367">
        <v>2021</v>
      </c>
      <c r="G63" s="367"/>
    </row>
    <row r="64" spans="1:31" ht="31.2">
      <c r="C64" s="156" t="s">
        <v>234</v>
      </c>
      <c r="D64" s="157" t="s">
        <v>235</v>
      </c>
      <c r="E64" s="157" t="s">
        <v>236</v>
      </c>
      <c r="F64" s="157" t="s">
        <v>235</v>
      </c>
      <c r="G64" s="157" t="s">
        <v>236</v>
      </c>
    </row>
    <row r="65" spans="1:9" ht="18" customHeight="1">
      <c r="C65" s="89" t="s">
        <v>254</v>
      </c>
      <c r="D65" s="262" t="s">
        <v>473</v>
      </c>
      <c r="E65" s="298">
        <v>396233.36</v>
      </c>
      <c r="F65" s="262" t="s">
        <v>473</v>
      </c>
      <c r="G65" s="298">
        <v>260000</v>
      </c>
    </row>
    <row r="66" spans="1:9" ht="18" customHeight="1">
      <c r="C66" s="89" t="s">
        <v>255</v>
      </c>
      <c r="D66" s="262" t="s">
        <v>473</v>
      </c>
      <c r="E66" s="298">
        <v>715333.43</v>
      </c>
      <c r="F66" s="262" t="s">
        <v>473</v>
      </c>
      <c r="G66" s="298">
        <v>438124.43</v>
      </c>
    </row>
    <row r="67" spans="1:9" ht="18" customHeight="1">
      <c r="C67" s="89" t="s">
        <v>256</v>
      </c>
      <c r="D67" s="296">
        <v>86059.99</v>
      </c>
      <c r="E67" s="296">
        <v>97647.09</v>
      </c>
      <c r="F67" s="296">
        <v>84320.71</v>
      </c>
      <c r="G67" s="296">
        <v>93001.39</v>
      </c>
    </row>
    <row r="68" spans="1:9" ht="16.5" customHeight="1">
      <c r="C68" s="89" t="s">
        <v>257</v>
      </c>
      <c r="D68" s="296">
        <v>105468.65</v>
      </c>
      <c r="E68" s="296">
        <v>124049.13</v>
      </c>
      <c r="F68" s="296">
        <v>101739.09</v>
      </c>
      <c r="G68" s="296">
        <v>115220.78</v>
      </c>
    </row>
    <row r="69" spans="1:9" ht="18" customHeight="1">
      <c r="C69" s="89" t="s">
        <v>237</v>
      </c>
      <c r="D69" s="296">
        <v>44337.1</v>
      </c>
      <c r="E69" s="296">
        <v>46900.43</v>
      </c>
      <c r="F69" s="296">
        <v>42314.42</v>
      </c>
      <c r="G69" s="296">
        <v>44993.45</v>
      </c>
    </row>
    <row r="70" spans="1:9" ht="18" customHeight="1">
      <c r="C70" s="152" t="s">
        <v>238</v>
      </c>
      <c r="D70" s="297">
        <v>49056.77</v>
      </c>
      <c r="E70" s="297">
        <v>51726.3</v>
      </c>
      <c r="F70" s="153" t="s">
        <v>129</v>
      </c>
      <c r="G70" s="153" t="s">
        <v>129</v>
      </c>
    </row>
    <row r="71" spans="1:9" ht="18" customHeight="1">
      <c r="C71" s="369" t="s">
        <v>515</v>
      </c>
      <c r="D71" s="369"/>
      <c r="E71" s="369"/>
      <c r="F71" s="369"/>
      <c r="G71" s="369"/>
      <c r="H71" s="299"/>
      <c r="I71" s="299"/>
    </row>
    <row r="72" spans="1:9" ht="18" customHeight="1" thickBot="1">
      <c r="C72" s="36"/>
      <c r="D72" s="36"/>
      <c r="E72" s="36"/>
    </row>
    <row r="73" spans="1:9" ht="18" customHeight="1">
      <c r="C73" s="147" t="s">
        <v>571</v>
      </c>
      <c r="D73" s="148">
        <v>2022</v>
      </c>
      <c r="E73" s="148">
        <v>2021</v>
      </c>
      <c r="F73" s="149">
        <v>2020</v>
      </c>
    </row>
    <row r="74" spans="1:9" ht="18" customHeight="1">
      <c r="C74" s="170" t="s">
        <v>128</v>
      </c>
      <c r="D74" s="171">
        <v>0.20699999999999999</v>
      </c>
      <c r="E74" s="171">
        <v>-6.0999999999999999E-2</v>
      </c>
      <c r="F74" s="171">
        <v>-7.8E-2</v>
      </c>
      <c r="G74" s="163"/>
    </row>
    <row r="75" spans="1:9" ht="18" customHeight="1" thickBot="1">
      <c r="A75" s="33"/>
      <c r="C75" s="89"/>
      <c r="E75" s="34"/>
      <c r="F75" s="34"/>
    </row>
    <row r="76" spans="1:9" ht="18" customHeight="1">
      <c r="C76" s="178"/>
      <c r="D76" s="367">
        <v>2022</v>
      </c>
      <c r="E76" s="367"/>
      <c r="F76" s="367">
        <v>2021</v>
      </c>
      <c r="G76" s="367"/>
    </row>
    <row r="77" spans="1:9" ht="18" customHeight="1">
      <c r="C77" s="179" t="s">
        <v>572</v>
      </c>
      <c r="D77" s="180" t="s">
        <v>239</v>
      </c>
      <c r="E77" s="180" t="s">
        <v>240</v>
      </c>
      <c r="F77" s="180" t="s">
        <v>239</v>
      </c>
      <c r="G77" s="180" t="s">
        <v>240</v>
      </c>
    </row>
    <row r="78" spans="1:9" ht="18" customHeight="1">
      <c r="C78" s="170" t="s">
        <v>128</v>
      </c>
      <c r="D78" s="171">
        <v>0.1</v>
      </c>
      <c r="E78" s="171">
        <v>0.13991230042153019</v>
      </c>
      <c r="F78" s="171">
        <v>0.09</v>
      </c>
      <c r="G78" s="171">
        <v>0.1426</v>
      </c>
    </row>
    <row r="79" spans="1:9" s="246" customFormat="1" ht="30" customHeight="1">
      <c r="A79" s="300"/>
      <c r="C79" s="370" t="s">
        <v>573</v>
      </c>
      <c r="D79" s="370"/>
      <c r="E79" s="370"/>
      <c r="F79" s="370"/>
      <c r="G79" s="370"/>
    </row>
    <row r="80" spans="1:9" ht="30" customHeight="1">
      <c r="C80" s="371" t="s">
        <v>574</v>
      </c>
      <c r="D80" s="371"/>
      <c r="E80" s="371"/>
      <c r="F80" s="371"/>
      <c r="G80" s="371"/>
    </row>
    <row r="81" spans="1:31" ht="18" customHeight="1">
      <c r="C81" s="37"/>
      <c r="D81" s="164"/>
    </row>
    <row r="82" spans="1:31" s="80" customFormat="1" ht="18" customHeight="1">
      <c r="C82" s="142" t="s">
        <v>516</v>
      </c>
      <c r="D82" s="143"/>
      <c r="E82" s="144"/>
      <c r="F82" s="144"/>
      <c r="G82" s="144"/>
      <c r="H82" s="144"/>
      <c r="I82" s="144"/>
      <c r="J82" s="144"/>
      <c r="K82" s="144"/>
      <c r="L82" s="144"/>
      <c r="M82" s="33"/>
      <c r="N82" s="33"/>
      <c r="O82" s="33"/>
      <c r="P82" s="33"/>
      <c r="Q82" s="33"/>
      <c r="R82" s="33"/>
      <c r="S82" s="33"/>
      <c r="T82" s="33"/>
      <c r="U82" s="33"/>
      <c r="V82" s="31"/>
      <c r="W82" s="31"/>
      <c r="X82" s="31"/>
      <c r="Y82" s="31"/>
      <c r="Z82" s="31"/>
      <c r="AA82" s="31"/>
      <c r="AB82" s="31"/>
      <c r="AC82" s="31"/>
      <c r="AD82" s="31"/>
      <c r="AE82" s="31"/>
    </row>
    <row r="83" spans="1:31" ht="18" customHeight="1" thickBot="1">
      <c r="A83" s="33"/>
      <c r="C83" s="34"/>
      <c r="D83" s="34"/>
      <c r="E83" s="34"/>
      <c r="F83" s="34"/>
    </row>
    <row r="84" spans="1:31" ht="15.6">
      <c r="C84" s="147" t="s">
        <v>447</v>
      </c>
      <c r="D84" s="148">
        <v>2022</v>
      </c>
      <c r="E84" s="148">
        <v>2021</v>
      </c>
      <c r="F84" s="149">
        <v>2020</v>
      </c>
    </row>
    <row r="85" spans="1:31" ht="18" customHeight="1">
      <c r="C85" s="89" t="s">
        <v>128</v>
      </c>
      <c r="D85" s="94">
        <v>1800.808</v>
      </c>
      <c r="E85" s="94">
        <v>1786</v>
      </c>
      <c r="F85" s="94">
        <v>1495</v>
      </c>
      <c r="G85" s="163"/>
    </row>
    <row r="86" spans="1:31" ht="18" customHeight="1">
      <c r="C86" s="152" t="s">
        <v>241</v>
      </c>
      <c r="D86" s="155">
        <v>0.59668919814446653</v>
      </c>
      <c r="E86" s="155">
        <v>0.62078554049356971</v>
      </c>
      <c r="F86" s="155">
        <v>0.5196385123392423</v>
      </c>
    </row>
    <row r="87" spans="1:31">
      <c r="A87" s="33"/>
      <c r="C87" s="34"/>
      <c r="D87" s="34"/>
      <c r="E87" s="34"/>
      <c r="F87" s="34"/>
    </row>
    <row r="88" spans="1:31" s="80" customFormat="1" ht="18" customHeight="1">
      <c r="C88" s="142" t="s">
        <v>472</v>
      </c>
      <c r="D88" s="143"/>
      <c r="E88" s="144"/>
      <c r="F88" s="144"/>
      <c r="G88" s="144"/>
      <c r="H88" s="144"/>
      <c r="I88" s="144"/>
      <c r="J88" s="144"/>
      <c r="K88" s="144"/>
      <c r="L88" s="144"/>
      <c r="M88" s="33"/>
      <c r="N88" s="33"/>
      <c r="O88" s="33"/>
      <c r="P88" s="33"/>
      <c r="Q88" s="33"/>
      <c r="R88" s="33"/>
      <c r="S88" s="33"/>
      <c r="T88" s="33"/>
      <c r="U88" s="33"/>
      <c r="V88" s="31"/>
      <c r="W88" s="31"/>
      <c r="X88" s="31"/>
      <c r="Y88" s="31"/>
      <c r="Z88" s="31"/>
      <c r="AA88" s="31"/>
      <c r="AB88" s="31"/>
      <c r="AC88" s="31"/>
      <c r="AD88" s="31"/>
      <c r="AE88" s="31"/>
    </row>
    <row r="89" spans="1:31" ht="18" customHeight="1" thickBot="1">
      <c r="A89" s="33"/>
      <c r="C89" s="34"/>
      <c r="D89" s="34"/>
      <c r="E89" s="34"/>
      <c r="F89" s="34"/>
      <c r="V89" s="31"/>
      <c r="W89" s="31"/>
      <c r="X89" s="31"/>
      <c r="Y89" s="31"/>
      <c r="Z89" s="31"/>
      <c r="AA89" s="31"/>
      <c r="AB89" s="31"/>
      <c r="AC89" s="31"/>
      <c r="AD89" s="31"/>
      <c r="AE89" s="31"/>
    </row>
    <row r="90" spans="1:31" ht="18" customHeight="1">
      <c r="C90" s="147" t="s">
        <v>247</v>
      </c>
      <c r="D90" s="148">
        <v>2022</v>
      </c>
      <c r="E90" s="148">
        <v>2021</v>
      </c>
      <c r="F90" s="149">
        <v>2020</v>
      </c>
    </row>
    <row r="91" spans="1:31" ht="18" customHeight="1">
      <c r="C91" s="89" t="s">
        <v>208</v>
      </c>
      <c r="D91" s="174">
        <v>322.25</v>
      </c>
      <c r="E91" s="174">
        <v>431.25</v>
      </c>
      <c r="F91" s="174">
        <v>282.25</v>
      </c>
    </row>
    <row r="92" spans="1:31" ht="18" customHeight="1">
      <c r="C92" s="89" t="s">
        <v>209</v>
      </c>
      <c r="D92" s="174">
        <v>1901.92</v>
      </c>
      <c r="E92" s="174">
        <v>2369.59</v>
      </c>
      <c r="F92" s="174">
        <v>3539.52</v>
      </c>
    </row>
    <row r="93" spans="1:31" ht="18" customHeight="1">
      <c r="C93" s="89" t="s">
        <v>248</v>
      </c>
      <c r="D93" s="174">
        <v>9034.83</v>
      </c>
      <c r="E93" s="174">
        <v>5143.01</v>
      </c>
      <c r="F93" s="174">
        <v>7985.5499999999993</v>
      </c>
    </row>
    <row r="94" spans="1:31" ht="18" customHeight="1">
      <c r="C94" s="89" t="s">
        <v>211</v>
      </c>
      <c r="D94" s="174">
        <v>55470.54</v>
      </c>
      <c r="E94" s="174">
        <v>36444.979999999996</v>
      </c>
      <c r="F94" s="174">
        <v>47296.84</v>
      </c>
    </row>
    <row r="95" spans="1:31" ht="18" customHeight="1">
      <c r="C95" s="161" t="s">
        <v>128</v>
      </c>
      <c r="D95" s="176">
        <v>66729.540000000008</v>
      </c>
      <c r="E95" s="176">
        <v>44388.829999999994</v>
      </c>
      <c r="F95" s="176">
        <v>59104.159999999996</v>
      </c>
    </row>
    <row r="96" spans="1:31" ht="18" customHeight="1" thickBot="1">
      <c r="C96" s="166"/>
      <c r="D96" s="167"/>
      <c r="E96" s="167"/>
      <c r="F96" s="167"/>
    </row>
    <row r="97" spans="3:6" ht="18" customHeight="1">
      <c r="C97" s="147" t="s">
        <v>437</v>
      </c>
      <c r="D97" s="148">
        <v>2022</v>
      </c>
      <c r="E97" s="148">
        <v>2021</v>
      </c>
      <c r="F97" s="149">
        <v>2020</v>
      </c>
    </row>
    <row r="98" spans="3:6" ht="18" customHeight="1">
      <c r="C98" s="89" t="s">
        <v>249</v>
      </c>
      <c r="D98" s="174">
        <v>1414</v>
      </c>
      <c r="E98" s="174">
        <v>329</v>
      </c>
      <c r="F98" s="174">
        <v>403</v>
      </c>
    </row>
    <row r="99" spans="3:6" ht="18" customHeight="1">
      <c r="C99" s="89" t="s">
        <v>32</v>
      </c>
      <c r="D99" s="174">
        <v>10984.8</v>
      </c>
      <c r="E99" s="174">
        <v>9072</v>
      </c>
      <c r="F99" s="174">
        <v>7850.25</v>
      </c>
    </row>
    <row r="100" spans="3:6" ht="18" customHeight="1">
      <c r="C100" s="89" t="s">
        <v>250</v>
      </c>
      <c r="D100" s="174">
        <v>3845</v>
      </c>
      <c r="E100" s="174">
        <v>2243</v>
      </c>
      <c r="F100" s="174">
        <v>724.4</v>
      </c>
    </row>
    <row r="101" spans="3:6" ht="18" customHeight="1">
      <c r="C101" s="89" t="s">
        <v>251</v>
      </c>
      <c r="D101" s="174">
        <v>1314.59</v>
      </c>
      <c r="E101" s="174" t="s">
        <v>129</v>
      </c>
      <c r="F101" s="174" t="s">
        <v>129</v>
      </c>
    </row>
    <row r="102" spans="3:6" ht="18" customHeight="1">
      <c r="C102" s="89" t="s">
        <v>252</v>
      </c>
      <c r="D102" s="174">
        <v>586</v>
      </c>
      <c r="E102" s="174">
        <v>899</v>
      </c>
      <c r="F102" s="174">
        <v>688.75</v>
      </c>
    </row>
    <row r="103" spans="3:6" ht="18" customHeight="1">
      <c r="C103" s="152" t="s">
        <v>253</v>
      </c>
      <c r="D103" s="175">
        <v>292.3</v>
      </c>
      <c r="E103" s="175" t="s">
        <v>129</v>
      </c>
      <c r="F103" s="175" t="s">
        <v>129</v>
      </c>
    </row>
    <row r="104" spans="3:6" ht="18" customHeight="1" thickBot="1"/>
    <row r="105" spans="3:6" ht="15.6">
      <c r="C105" s="147" t="s">
        <v>474</v>
      </c>
      <c r="D105" s="367"/>
      <c r="E105" s="367"/>
      <c r="F105" s="168"/>
    </row>
    <row r="106" spans="3:6" ht="15.6">
      <c r="C106" s="179"/>
      <c r="D106" s="180">
        <v>2022</v>
      </c>
      <c r="E106" s="180">
        <v>2021</v>
      </c>
      <c r="F106" s="180">
        <v>2020</v>
      </c>
    </row>
    <row r="107" spans="3:6" ht="15.6">
      <c r="C107" s="156" t="s">
        <v>29</v>
      </c>
      <c r="D107" s="368"/>
      <c r="E107" s="368"/>
      <c r="F107" s="263"/>
    </row>
    <row r="108" spans="3:6" ht="15.6">
      <c r="C108" s="89" t="s">
        <v>48</v>
      </c>
      <c r="D108" s="264">
        <v>21.467825618945103</v>
      </c>
      <c r="E108" s="264">
        <v>14.665470383275261</v>
      </c>
      <c r="F108" s="264">
        <v>37.322935153583614</v>
      </c>
    </row>
    <row r="109" spans="3:6" ht="15.6">
      <c r="C109" s="152" t="s">
        <v>49</v>
      </c>
      <c r="D109" s="265">
        <v>22.396328386787935</v>
      </c>
      <c r="E109" s="265">
        <v>15.754890873015873</v>
      </c>
      <c r="F109" s="265">
        <v>26.632989985693847</v>
      </c>
    </row>
    <row r="110" spans="3:6" ht="15.6">
      <c r="C110" s="156" t="s">
        <v>30</v>
      </c>
      <c r="D110" s="266"/>
      <c r="E110" s="266"/>
      <c r="F110" s="267"/>
    </row>
    <row r="111" spans="3:6" ht="15.6">
      <c r="C111" s="89" t="s">
        <v>208</v>
      </c>
      <c r="D111" s="264">
        <v>35.805555555555557</v>
      </c>
      <c r="E111" s="264">
        <v>53.90625</v>
      </c>
      <c r="F111" s="264">
        <v>31.361111111111111</v>
      </c>
    </row>
    <row r="112" spans="3:6" ht="15.6">
      <c r="C112" s="89" t="s">
        <v>209</v>
      </c>
      <c r="D112" s="264">
        <v>18.646274509803924</v>
      </c>
      <c r="E112" s="264">
        <v>23.695900000000002</v>
      </c>
      <c r="F112" s="264">
        <v>46.572631578947366</v>
      </c>
    </row>
    <row r="113" spans="3:40" ht="15.6">
      <c r="C113" s="89" t="s">
        <v>210</v>
      </c>
      <c r="D113" s="264">
        <v>26.651415929203541</v>
      </c>
      <c r="E113" s="264">
        <v>17.086411960132892</v>
      </c>
      <c r="F113" s="264">
        <v>33.981063829787232</v>
      </c>
    </row>
    <row r="114" spans="3:40" ht="15.6">
      <c r="C114" s="152" t="s">
        <v>211</v>
      </c>
      <c r="D114" s="265">
        <v>21.60067757009346</v>
      </c>
      <c r="E114" s="265">
        <v>14.767009724473256</v>
      </c>
      <c r="F114" s="265">
        <v>28.423581730769229</v>
      </c>
    </row>
    <row r="115" spans="3:40" ht="15.6">
      <c r="C115" s="161" t="s">
        <v>475</v>
      </c>
      <c r="D115" s="182">
        <v>22.110516898608349</v>
      </c>
      <c r="E115" s="182">
        <v>15.428859923531457</v>
      </c>
      <c r="F115" s="182">
        <v>29.79040322580645</v>
      </c>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row>
    <row r="116" spans="3:40">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row>
    <row r="117" spans="3:40" ht="13.8" thickBot="1">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row>
    <row r="118" spans="3:40" ht="15.6">
      <c r="C118" s="147" t="s">
        <v>414</v>
      </c>
      <c r="D118" s="148">
        <v>2022</v>
      </c>
      <c r="E118" s="148">
        <v>2021</v>
      </c>
      <c r="F118" s="149">
        <v>2020</v>
      </c>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row>
    <row r="119" spans="3:40" ht="15.6">
      <c r="C119" s="161" t="s">
        <v>475</v>
      </c>
      <c r="D119" s="177">
        <v>845.98</v>
      </c>
      <c r="E119" s="177">
        <v>500.9</v>
      </c>
      <c r="F119" s="177">
        <v>434.82</v>
      </c>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row>
    <row r="120" spans="3:40" ht="14.1" customHeight="1">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row>
    <row r="121" spans="3:40" ht="14.1" customHeight="1">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row>
    <row r="122" spans="3:40" ht="14.1" customHeight="1">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row>
    <row r="123" spans="3:40" ht="11.1" customHeight="1">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row>
    <row r="124" spans="3:40" ht="11.1" customHeight="1">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row>
    <row r="125" spans="3:40" ht="14.1" customHeight="1">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row>
    <row r="126" spans="3:40" ht="14.1" customHeight="1">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row>
    <row r="127" spans="3:40" ht="14.1" customHeight="1">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row>
    <row r="128" spans="3:40" ht="14.1" customHeight="1">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row>
    <row r="129" spans="3:40" ht="14.1" customHeight="1">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row>
    <row r="130" spans="3:40" ht="14.1" customHeight="1">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row>
    <row r="131" spans="3:40" ht="14.1" customHeight="1">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row>
    <row r="132" spans="3:40" ht="14.1" customHeight="1">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row>
    <row r="133" spans="3:40" ht="14.1" customHeight="1">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row>
    <row r="134" spans="3:40" ht="14.1" customHeight="1">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row>
    <row r="135" spans="3:40" ht="14.1" customHeight="1">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row>
    <row r="136" spans="3:40" ht="14.1" customHeight="1">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row>
    <row r="137" spans="3:40" ht="14.1" customHeight="1">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row>
    <row r="138" spans="3:40" ht="14.1" customHeight="1">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row>
    <row r="139" spans="3:40" ht="14.1" customHeight="1">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row>
    <row r="140" spans="3:40" ht="14.1" customHeight="1">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row>
    <row r="141" spans="3:40" ht="14.1" customHeight="1">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row>
    <row r="142" spans="3:40" ht="14.1" customHeight="1">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row>
    <row r="143" spans="3:40" ht="14.1" customHeight="1">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row>
    <row r="144" spans="3:40" ht="14.1" customHeight="1">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row>
    <row r="145" spans="3:40" ht="14.1" customHeight="1">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row>
    <row r="146" spans="3:40" ht="14.1" customHeight="1">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row>
    <row r="147" spans="3:40" ht="14.1" customHeight="1">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row>
    <row r="148" spans="3:40" ht="14.1" customHeight="1">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row>
    <row r="149" spans="3:40" ht="14.1" customHeight="1">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row>
    <row r="150" spans="3:40" ht="14.1" customHeight="1">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row>
    <row r="151" spans="3:40" ht="14.1" customHeight="1">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row>
    <row r="152" spans="3:40" ht="14.1" customHeight="1">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row>
    <row r="153" spans="3:40" ht="11.1" customHeight="1">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row>
    <row r="154" spans="3:40" ht="11.1" customHeight="1">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row>
    <row r="155" spans="3:40" ht="14.1" customHeight="1">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row>
    <row r="156" spans="3:40" ht="14.1" customHeight="1">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row>
    <row r="157" spans="3:40" ht="14.1" customHeight="1">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row>
    <row r="158" spans="3:40" ht="14.1" customHeight="1">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row>
    <row r="159" spans="3:40" ht="14.1" customHeight="1">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row>
    <row r="160" spans="3:40" ht="14.1" customHeight="1">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row>
    <row r="161" spans="1:40" ht="14.1" customHeight="1">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row>
    <row r="162" spans="1:40" ht="14.1" customHeight="1">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row>
    <row r="163" spans="1:40" ht="11.1" customHeight="1">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row>
    <row r="164" spans="1:40" ht="11.1" customHeight="1">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row>
    <row r="165" spans="1:40">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row>
    <row r="166" spans="1:40">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row>
    <row r="167" spans="1:40">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row>
    <row r="168" spans="1:40">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row>
    <row r="169" spans="1:40">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row>
    <row r="170" spans="1:40">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row>
    <row r="171" spans="1:40" s="35" customFormat="1">
      <c r="A171" s="31"/>
      <c r="B171" s="33"/>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row>
    <row r="172" spans="1:40">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row>
    <row r="173" spans="1:40">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row>
    <row r="174" spans="1:40">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row>
    <row r="175" spans="1:40">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row>
    <row r="176" spans="1:40">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row>
    <row r="177" spans="1:40" s="35" customFormat="1">
      <c r="A177" s="31"/>
      <c r="B177" s="33"/>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row>
    <row r="178" spans="1:40">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row>
    <row r="179" spans="1:40">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row>
    <row r="180" spans="1:40">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row>
    <row r="181" spans="1:40">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row>
    <row r="182" spans="1:40">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row>
    <row r="183" spans="1:40" s="35" customFormat="1">
      <c r="A183" s="31"/>
      <c r="B183" s="33"/>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row>
    <row r="184" spans="1:40">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row>
    <row r="185" spans="1:40">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row>
    <row r="186" spans="1:40">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row>
    <row r="187" spans="1:40">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row>
    <row r="188" spans="1:40">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row>
    <row r="189" spans="1:40">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row>
    <row r="190" spans="1:40">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row>
    <row r="191" spans="1:40">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row>
    <row r="192" spans="1:40">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row>
    <row r="193" spans="1:40">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row>
    <row r="194" spans="1:40">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row>
    <row r="195" spans="1:40">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row>
    <row r="196" spans="1:40">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row>
    <row r="197" spans="1:40">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row>
    <row r="198" spans="1:40">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row>
    <row r="199" spans="1:40">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row>
    <row r="200" spans="1:40">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row>
    <row r="201" spans="1:40">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row>
    <row r="202" spans="1:40" s="35" customFormat="1">
      <c r="A202" s="31"/>
      <c r="B202" s="33"/>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row>
    <row r="203" spans="1:40">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row>
    <row r="204" spans="1:40">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row>
    <row r="205" spans="1:40">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row>
    <row r="206" spans="1:40">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row>
    <row r="207" spans="1:40">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row>
    <row r="208" spans="1:40" s="35" customFormat="1">
      <c r="A208" s="31"/>
      <c r="B208" s="33"/>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row>
    <row r="209" spans="3:40">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row>
    <row r="210" spans="3:40">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row>
    <row r="211" spans="3:40">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row>
    <row r="212" spans="3:40">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row>
    <row r="213" spans="3:40">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row>
    <row r="214" spans="3:40">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row>
    <row r="215" spans="3:40">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row>
    <row r="216" spans="3:40">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row>
    <row r="217" spans="3:40">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row>
    <row r="218" spans="3:40">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row>
    <row r="219" spans="3:40">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row>
    <row r="220" spans="3:40">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row>
    <row r="221" spans="3:40">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row>
    <row r="222" spans="3:40">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row>
    <row r="223" spans="3:40">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row>
    <row r="224" spans="3:40">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row>
    <row r="225" spans="3:40">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row>
    <row r="226" spans="3:40">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row>
    <row r="227" spans="3:40">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row>
    <row r="228" spans="3:40">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row>
    <row r="229" spans="3:40">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row>
    <row r="230" spans="3:40">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row>
    <row r="231" spans="3:40">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row>
    <row r="232" spans="3:40">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row>
    <row r="233" spans="3:40">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row>
    <row r="234" spans="3:40">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row>
    <row r="235" spans="3:40">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row>
    <row r="236" spans="3:40">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row>
    <row r="237" spans="3:40">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row>
    <row r="238" spans="3:40">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row>
    <row r="239" spans="3:40">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row>
    <row r="240" spans="3:40">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row>
    <row r="241" spans="3:40">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row>
    <row r="242" spans="3:40">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row>
    <row r="243" spans="3:40">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row>
    <row r="244" spans="3:40">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row>
    <row r="245" spans="3:40">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row>
    <row r="246" spans="3:40">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row>
    <row r="247" spans="3:40">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row>
    <row r="248" spans="3:40">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row>
    <row r="249" spans="3:40">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row>
    <row r="250" spans="3:40">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row>
    <row r="251" spans="3:40">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row>
    <row r="252" spans="3:40">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row>
    <row r="253" spans="3:40">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row>
    <row r="254" spans="3:40">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row>
    <row r="255" spans="3:40">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row>
    <row r="256" spans="3:40">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row>
    <row r="257" spans="3:40">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row>
    <row r="258" spans="3:40">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row>
    <row r="259" spans="3:40">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row>
    <row r="260" spans="3:40">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row>
    <row r="261" spans="3:40">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row>
    <row r="262" spans="3:40">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row>
    <row r="263" spans="3:40">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row>
    <row r="264" spans="3:40">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row>
    <row r="265" spans="3:40">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row>
    <row r="266" spans="3:40">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row>
    <row r="267" spans="3:40">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row>
    <row r="268" spans="3:40">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row>
    <row r="269" spans="3:40">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row>
    <row r="270" spans="3:40">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row>
    <row r="271" spans="3:40">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row>
    <row r="272" spans="3:40">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row>
    <row r="273" spans="1:40">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row>
    <row r="274" spans="1:40">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row>
    <row r="275" spans="1:40" s="35" customFormat="1">
      <c r="A275" s="31"/>
      <c r="B275" s="33"/>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row>
    <row r="276" spans="1:40" s="35" customFormat="1">
      <c r="A276" s="31"/>
      <c r="B276" s="33"/>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row>
    <row r="277" spans="1:40">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row>
    <row r="278" spans="1:40">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row>
    <row r="279" spans="1:40">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row>
    <row r="280" spans="1:40">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row>
    <row r="281" spans="1:40">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row>
    <row r="282" spans="1:40">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row>
    <row r="283" spans="1:40">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row>
    <row r="284" spans="1:40">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row>
    <row r="285" spans="1:40">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row>
    <row r="286" spans="1:40">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row>
    <row r="287" spans="1:40">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row>
    <row r="288" spans="1:40">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row>
    <row r="289" spans="3:40">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row>
    <row r="290" spans="3:40">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row>
    <row r="291" spans="3:40">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row>
    <row r="292" spans="3:40">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row>
    <row r="293" spans="3:40">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row>
    <row r="294" spans="3:40">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row>
    <row r="295" spans="3:40">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row>
    <row r="296" spans="3:40">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row>
    <row r="297" spans="3:40">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row>
    <row r="298" spans="3:40">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row>
    <row r="299" spans="3:40">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row>
    <row r="300" spans="3:40">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row>
    <row r="301" spans="3:40">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row>
    <row r="302" spans="3:40">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row>
    <row r="303" spans="3:40">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row>
    <row r="304" spans="3:40">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row>
    <row r="305" spans="3:40">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row>
    <row r="306" spans="3:40">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row>
    <row r="307" spans="3:40">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row>
    <row r="308" spans="3:40">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row>
    <row r="309" spans="3:40">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row>
    <row r="310" spans="3:40">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row>
    <row r="311" spans="3:40">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row>
    <row r="312" spans="3:40">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row>
    <row r="313" spans="3:40">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row>
    <row r="314" spans="3:40">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row>
    <row r="315" spans="3:40">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row>
    <row r="316" spans="3:40">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row>
    <row r="317" spans="3:40">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row>
    <row r="318" spans="3:40">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row>
    <row r="319" spans="3:40">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row>
    <row r="320" spans="3:40">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row>
    <row r="321" spans="3:40">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row>
    <row r="322" spans="3:40">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row>
    <row r="323" spans="3:40">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row>
    <row r="324" spans="3:40">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row>
    <row r="325" spans="3:40">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row>
    <row r="326" spans="3:40">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row>
    <row r="327" spans="3:40">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row>
    <row r="328" spans="3:40">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row>
    <row r="329" spans="3:40">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row>
    <row r="330" spans="3:40">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row>
    <row r="331" spans="3:40">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row>
    <row r="332" spans="3:40">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row>
    <row r="333" spans="3:40">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row>
    <row r="334" spans="3:40">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row>
    <row r="335" spans="3:40">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row>
    <row r="336" spans="3:40">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row>
    <row r="337" spans="3:40">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row>
    <row r="338" spans="3:40">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row>
    <row r="339" spans="3:40">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row>
    <row r="340" spans="3:40">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row>
    <row r="341" spans="3:40">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row>
    <row r="342" spans="3:40">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row>
    <row r="343" spans="3:40">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row>
    <row r="344" spans="3:40">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row>
    <row r="345" spans="3:40">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row>
    <row r="346" spans="3:40">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row>
    <row r="347" spans="3:40">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row>
    <row r="348" spans="3:40">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row>
    <row r="349" spans="3:40">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row>
    <row r="350" spans="3:40">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row>
    <row r="351" spans="3:40">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row>
    <row r="352" spans="3:40">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row>
    <row r="353" spans="3:40">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row>
    <row r="354" spans="3:40">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row>
    <row r="355" spans="3:40">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row>
    <row r="356" spans="3:40">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row>
    <row r="357" spans="3:40">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row>
    <row r="358" spans="3:40">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row>
    <row r="359" spans="3:40">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row>
    <row r="360" spans="3:40">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row>
    <row r="361" spans="3:40">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row>
    <row r="362" spans="3:40">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row>
    <row r="363" spans="3:40">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row>
    <row r="364" spans="3:40">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row>
    <row r="365" spans="3:40">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row>
    <row r="366" spans="3:40">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row>
    <row r="367" spans="3:40">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row>
    <row r="368" spans="3:40">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row>
    <row r="369" spans="3:40">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row>
    <row r="370" spans="3:40">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row>
    <row r="371" spans="3:40">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row>
    <row r="372" spans="3:40">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row>
  </sheetData>
  <mergeCells count="15">
    <mergeCell ref="C25:E26"/>
    <mergeCell ref="D37:F37"/>
    <mergeCell ref="G37:I37"/>
    <mergeCell ref="C49:F59"/>
    <mergeCell ref="D105:E105"/>
    <mergeCell ref="D107:E107"/>
    <mergeCell ref="D76:E76"/>
    <mergeCell ref="F76:G76"/>
    <mergeCell ref="D30:F30"/>
    <mergeCell ref="G30:I30"/>
    <mergeCell ref="D63:E63"/>
    <mergeCell ref="F63:G63"/>
    <mergeCell ref="C71:G71"/>
    <mergeCell ref="C79:G79"/>
    <mergeCell ref="C80:G80"/>
  </mergeCells>
  <pageMargins left="0.75" right="0.75" top="1" bottom="1" header="0.5" footer="0.5"/>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192EE-7B1B-4F3E-8401-025E47A8E4C9}">
  <sheetPr>
    <tabColor theme="1" tint="0.79998168889431442"/>
  </sheetPr>
  <dimension ref="A1:AI49"/>
  <sheetViews>
    <sheetView zoomScaleNormal="100" workbookViewId="0">
      <pane ySplit="1" topLeftCell="A2" activePane="bottomLeft" state="frozen"/>
      <selection pane="bottomLeft"/>
    </sheetView>
  </sheetViews>
  <sheetFormatPr defaultColWidth="13.44140625" defaultRowHeight="13.2"/>
  <cols>
    <col min="1" max="1" width="20.6640625" style="31" customWidth="1"/>
    <col min="2" max="2" width="10.6640625" style="33" customWidth="1"/>
    <col min="3" max="3" width="72.109375" style="33" customWidth="1"/>
    <col min="4" max="18" width="10.6640625" style="33" customWidth="1"/>
    <col min="19" max="20" width="8.6640625" style="33" customWidth="1"/>
    <col min="21" max="21" width="7.109375" style="33" customWidth="1"/>
    <col min="22" max="23" width="8.6640625" style="33" customWidth="1"/>
    <col min="24" max="16384" width="13.44140625" style="33"/>
  </cols>
  <sheetData>
    <row r="1" spans="1:35" s="31" customFormat="1" ht="75" customHeight="1"/>
    <row r="2" spans="1:35" s="31" customFormat="1" ht="20.100000000000001" customHeight="1"/>
    <row r="3" spans="1:35" s="31" customFormat="1" ht="40.35" customHeight="1" thickBot="1">
      <c r="B3" s="32"/>
      <c r="C3" s="145" t="s">
        <v>38</v>
      </c>
      <c r="D3" s="145"/>
      <c r="E3" s="145"/>
      <c r="F3" s="146"/>
      <c r="G3" s="146"/>
      <c r="H3" s="146"/>
      <c r="I3" s="146"/>
      <c r="J3" s="146"/>
      <c r="K3" s="146"/>
      <c r="L3" s="146"/>
      <c r="M3" s="146"/>
      <c r="N3" s="146"/>
      <c r="O3" s="146"/>
      <c r="P3" s="146"/>
      <c r="Q3" s="146"/>
      <c r="R3" s="146"/>
      <c r="S3" s="146"/>
      <c r="T3" s="146"/>
      <c r="U3" s="146"/>
    </row>
    <row r="4" spans="1:35" ht="18" customHeight="1">
      <c r="A4" s="33"/>
      <c r="C4" s="34"/>
      <c r="D4" s="34"/>
      <c r="E4" s="34"/>
      <c r="F4" s="34"/>
      <c r="G4" s="34"/>
      <c r="H4" s="34"/>
    </row>
    <row r="5" spans="1:35" s="80" customFormat="1" ht="18" customHeight="1">
      <c r="C5" s="142" t="s">
        <v>517</v>
      </c>
      <c r="D5" s="142"/>
      <c r="E5" s="142"/>
      <c r="F5" s="143"/>
      <c r="G5" s="144"/>
      <c r="H5" s="144"/>
      <c r="I5" s="144"/>
      <c r="J5" s="144"/>
      <c r="K5" s="144"/>
      <c r="L5" s="144"/>
      <c r="M5" s="144"/>
      <c r="N5" s="144"/>
      <c r="O5" s="144"/>
      <c r="P5" s="144"/>
      <c r="Q5" s="144"/>
      <c r="R5" s="144"/>
      <c r="S5" s="144"/>
      <c r="T5" s="144"/>
      <c r="U5" s="144"/>
      <c r="V5" s="31"/>
      <c r="W5" s="31"/>
      <c r="X5" s="31"/>
      <c r="Y5" s="31"/>
      <c r="Z5" s="31"/>
      <c r="AA5" s="31"/>
      <c r="AB5" s="31"/>
      <c r="AC5" s="31"/>
      <c r="AD5" s="31"/>
      <c r="AE5" s="31"/>
      <c r="AF5" s="31"/>
      <c r="AG5" s="31"/>
      <c r="AH5" s="31"/>
      <c r="AI5" s="31"/>
    </row>
    <row r="6" spans="1:35" ht="18" customHeight="1" thickBot="1">
      <c r="A6" s="33"/>
      <c r="C6" s="34"/>
      <c r="D6" s="34"/>
      <c r="E6" s="34"/>
      <c r="F6" s="34"/>
      <c r="G6" s="34"/>
      <c r="H6" s="34"/>
      <c r="V6" s="31"/>
      <c r="W6" s="31"/>
      <c r="X6" s="31"/>
      <c r="Y6" s="31"/>
      <c r="Z6" s="31"/>
      <c r="AA6" s="31"/>
      <c r="AB6" s="31"/>
      <c r="AC6" s="31"/>
      <c r="AD6" s="31"/>
      <c r="AE6" s="31"/>
      <c r="AF6" s="31"/>
      <c r="AG6" s="31"/>
      <c r="AH6" s="31"/>
      <c r="AI6" s="31"/>
    </row>
    <row r="7" spans="1:35" ht="18" customHeight="1">
      <c r="C7" s="147" t="s">
        <v>39</v>
      </c>
      <c r="D7" s="147"/>
      <c r="E7" s="147"/>
      <c r="F7" s="148">
        <v>2022</v>
      </c>
      <c r="G7" s="148">
        <v>2021</v>
      </c>
      <c r="H7" s="149">
        <v>2020</v>
      </c>
      <c r="V7" s="31"/>
      <c r="W7" s="31"/>
      <c r="X7" s="31"/>
      <c r="Y7" s="31"/>
      <c r="Z7" s="31"/>
      <c r="AA7" s="31"/>
      <c r="AB7" s="31"/>
      <c r="AC7" s="31"/>
      <c r="AD7" s="31"/>
      <c r="AE7" s="31"/>
      <c r="AF7" s="31"/>
      <c r="AG7" s="31"/>
      <c r="AH7" s="31"/>
      <c r="AI7" s="31"/>
    </row>
    <row r="8" spans="1:35" ht="18" customHeight="1">
      <c r="C8" s="89" t="s">
        <v>40</v>
      </c>
      <c r="D8" s="89"/>
      <c r="E8" s="89"/>
      <c r="F8" s="174">
        <v>5110</v>
      </c>
      <c r="G8" s="174">
        <v>4335</v>
      </c>
      <c r="H8" s="174">
        <v>3011</v>
      </c>
      <c r="V8" s="31"/>
      <c r="W8" s="31"/>
      <c r="X8" s="31"/>
      <c r="Y8" s="31"/>
      <c r="Z8" s="31"/>
      <c r="AA8" s="31"/>
      <c r="AB8" s="31"/>
      <c r="AC8" s="31"/>
      <c r="AD8" s="31"/>
      <c r="AE8" s="31"/>
      <c r="AF8" s="31"/>
      <c r="AG8" s="31"/>
      <c r="AH8" s="31"/>
      <c r="AI8" s="31"/>
    </row>
    <row r="9" spans="1:35" ht="18" customHeight="1">
      <c r="C9" s="89" t="s">
        <v>258</v>
      </c>
      <c r="D9" s="89"/>
      <c r="E9" s="89"/>
      <c r="F9" s="174">
        <v>4613</v>
      </c>
      <c r="G9" s="174">
        <v>3901</v>
      </c>
      <c r="H9" s="174">
        <v>2732</v>
      </c>
      <c r="V9" s="31"/>
      <c r="W9" s="31"/>
      <c r="X9" s="31"/>
      <c r="Y9" s="31"/>
      <c r="Z9" s="31"/>
      <c r="AA9" s="31"/>
      <c r="AB9" s="31"/>
      <c r="AC9" s="31"/>
      <c r="AD9" s="31"/>
      <c r="AE9" s="31"/>
      <c r="AF9" s="31"/>
      <c r="AG9" s="31"/>
      <c r="AH9" s="31"/>
      <c r="AI9" s="31"/>
    </row>
    <row r="10" spans="1:35" ht="18" customHeight="1">
      <c r="C10" s="152" t="s">
        <v>259</v>
      </c>
      <c r="D10" s="152"/>
      <c r="E10" s="152"/>
      <c r="F10" s="155">
        <v>0.90273972602739705</v>
      </c>
      <c r="G10" s="155">
        <v>0.89988465974625143</v>
      </c>
      <c r="H10" s="155">
        <v>0.90733975423447355</v>
      </c>
      <c r="V10" s="31"/>
      <c r="W10" s="31"/>
      <c r="X10" s="31"/>
      <c r="Y10" s="31"/>
      <c r="Z10" s="31"/>
      <c r="AA10" s="31"/>
      <c r="AB10" s="31"/>
      <c r="AC10" s="31"/>
      <c r="AD10" s="31"/>
      <c r="AE10" s="31"/>
      <c r="AF10" s="31"/>
      <c r="AG10" s="31"/>
      <c r="AH10" s="31"/>
      <c r="AI10" s="31"/>
    </row>
    <row r="11" spans="1:35" ht="18" customHeight="1" thickBot="1">
      <c r="A11" s="33"/>
      <c r="C11" s="34"/>
      <c r="D11" s="34"/>
      <c r="E11" s="34"/>
      <c r="F11" s="34"/>
      <c r="G11" s="34"/>
      <c r="H11" s="34"/>
      <c r="V11" s="31"/>
      <c r="W11" s="31"/>
      <c r="X11" s="31"/>
      <c r="Y11" s="31"/>
      <c r="Z11" s="31"/>
      <c r="AA11" s="31"/>
      <c r="AB11" s="31"/>
      <c r="AC11" s="31"/>
      <c r="AD11" s="31"/>
      <c r="AE11" s="31"/>
      <c r="AF11" s="31"/>
      <c r="AG11" s="31"/>
      <c r="AH11" s="31"/>
      <c r="AI11" s="31"/>
    </row>
    <row r="12" spans="1:35" ht="18" customHeight="1">
      <c r="C12" s="147" t="s">
        <v>518</v>
      </c>
      <c r="D12" s="147"/>
      <c r="E12" s="147"/>
      <c r="F12" s="148">
        <v>2022</v>
      </c>
      <c r="G12" s="148">
        <v>2021</v>
      </c>
      <c r="H12" s="149">
        <v>2020</v>
      </c>
      <c r="V12" s="31"/>
      <c r="W12" s="31"/>
      <c r="X12" s="31"/>
      <c r="Y12" s="31"/>
      <c r="Z12" s="31"/>
      <c r="AA12" s="31"/>
      <c r="AB12" s="31"/>
      <c r="AC12" s="31"/>
      <c r="AD12" s="31"/>
      <c r="AE12" s="31"/>
      <c r="AF12" s="31"/>
      <c r="AG12" s="31"/>
      <c r="AH12" s="31"/>
      <c r="AI12" s="31"/>
    </row>
    <row r="13" spans="1:35" ht="18" customHeight="1">
      <c r="C13" s="89" t="s">
        <v>519</v>
      </c>
      <c r="D13" s="89"/>
      <c r="E13" s="89"/>
      <c r="F13" s="174">
        <v>352</v>
      </c>
      <c r="G13" s="174">
        <v>238</v>
      </c>
      <c r="H13" s="174">
        <v>245</v>
      </c>
      <c r="V13" s="31"/>
      <c r="W13" s="31"/>
      <c r="X13" s="31"/>
      <c r="Y13" s="31"/>
      <c r="Z13" s="31"/>
      <c r="AA13" s="31"/>
      <c r="AB13" s="31"/>
      <c r="AC13" s="31"/>
      <c r="AD13" s="31"/>
      <c r="AE13" s="31"/>
      <c r="AF13" s="31"/>
      <c r="AG13" s="31"/>
      <c r="AH13" s="31"/>
      <c r="AI13" s="31"/>
    </row>
    <row r="14" spans="1:35" ht="18" customHeight="1">
      <c r="C14" s="89" t="s">
        <v>352</v>
      </c>
      <c r="D14" s="89"/>
      <c r="E14" s="89"/>
      <c r="F14" s="174">
        <v>235</v>
      </c>
      <c r="G14" s="174">
        <v>240</v>
      </c>
      <c r="H14" s="174">
        <v>245</v>
      </c>
      <c r="V14" s="31"/>
      <c r="W14" s="31"/>
      <c r="X14" s="31"/>
      <c r="Y14" s="31"/>
      <c r="Z14" s="31"/>
      <c r="AA14" s="31"/>
      <c r="AB14" s="31"/>
      <c r="AC14" s="31"/>
      <c r="AD14" s="31"/>
      <c r="AE14" s="31"/>
      <c r="AF14" s="31"/>
      <c r="AG14" s="31"/>
      <c r="AH14" s="31"/>
      <c r="AI14" s="31"/>
    </row>
    <row r="15" spans="1:35" ht="18" customHeight="1">
      <c r="C15" s="152" t="s">
        <v>249</v>
      </c>
      <c r="D15" s="152"/>
      <c r="E15" s="152"/>
      <c r="F15" s="175">
        <v>352</v>
      </c>
      <c r="G15" s="175">
        <v>238</v>
      </c>
      <c r="H15" s="175">
        <v>245</v>
      </c>
      <c r="V15" s="31"/>
      <c r="W15" s="31"/>
      <c r="X15" s="31"/>
      <c r="Y15" s="31"/>
      <c r="Z15" s="31"/>
      <c r="AA15" s="31"/>
      <c r="AB15" s="31"/>
      <c r="AC15" s="31"/>
      <c r="AD15" s="31"/>
      <c r="AE15" s="31"/>
      <c r="AF15" s="31"/>
      <c r="AG15" s="31"/>
      <c r="AH15" s="31"/>
      <c r="AI15" s="31"/>
    </row>
    <row r="16" spans="1:35" ht="18" customHeight="1" thickBot="1">
      <c r="C16" s="152"/>
      <c r="D16" s="89"/>
      <c r="E16" s="89"/>
      <c r="F16" s="175"/>
      <c r="G16" s="175"/>
      <c r="H16" s="175"/>
      <c r="V16" s="31"/>
      <c r="W16" s="31"/>
      <c r="X16" s="31"/>
      <c r="Y16" s="31"/>
      <c r="Z16" s="31"/>
      <c r="AA16" s="31"/>
      <c r="AB16" s="31"/>
      <c r="AC16" s="31"/>
      <c r="AD16" s="31"/>
      <c r="AE16" s="31"/>
      <c r="AF16" s="31"/>
      <c r="AG16" s="31"/>
      <c r="AH16" s="31"/>
      <c r="AI16" s="31"/>
    </row>
    <row r="17" spans="1:35" ht="18" customHeight="1">
      <c r="C17" s="147" t="s">
        <v>575</v>
      </c>
      <c r="D17" s="148"/>
      <c r="E17" s="148"/>
      <c r="F17" s="148">
        <v>2022</v>
      </c>
      <c r="G17" s="148">
        <v>2021</v>
      </c>
      <c r="H17" s="149">
        <v>2020</v>
      </c>
      <c r="V17" s="31"/>
      <c r="W17" s="31"/>
      <c r="X17" s="31"/>
      <c r="Y17" s="31"/>
      <c r="Z17" s="31"/>
      <c r="AA17" s="31"/>
      <c r="AB17" s="31"/>
      <c r="AC17" s="31"/>
      <c r="AD17" s="31"/>
      <c r="AE17" s="31"/>
      <c r="AF17" s="31"/>
      <c r="AG17" s="31"/>
      <c r="AH17" s="31"/>
      <c r="AI17" s="31"/>
    </row>
    <row r="18" spans="1:35" ht="18" customHeight="1">
      <c r="C18" s="89" t="s">
        <v>519</v>
      </c>
      <c r="D18" s="302"/>
      <c r="E18" s="302"/>
      <c r="F18" s="303">
        <v>103</v>
      </c>
      <c r="G18" s="303">
        <v>27</v>
      </c>
      <c r="H18" s="303">
        <v>55</v>
      </c>
      <c r="V18" s="31"/>
      <c r="W18" s="31"/>
      <c r="X18" s="31"/>
      <c r="Y18" s="31"/>
      <c r="Z18" s="31"/>
      <c r="AA18" s="31"/>
      <c r="AB18" s="31"/>
      <c r="AC18" s="31"/>
      <c r="AD18" s="31"/>
      <c r="AE18" s="31"/>
      <c r="AF18" s="31"/>
      <c r="AG18" s="31"/>
      <c r="AH18" s="31"/>
      <c r="AI18" s="31"/>
    </row>
    <row r="19" spans="1:35" ht="18" customHeight="1">
      <c r="C19" s="89" t="s">
        <v>352</v>
      </c>
      <c r="D19" s="89"/>
      <c r="E19" s="89"/>
      <c r="F19" s="301">
        <v>84</v>
      </c>
      <c r="G19" s="301">
        <v>29</v>
      </c>
      <c r="H19" s="301">
        <v>55</v>
      </c>
      <c r="V19" s="31"/>
      <c r="W19" s="31"/>
      <c r="X19" s="31"/>
      <c r="Y19" s="31"/>
      <c r="Z19" s="31"/>
      <c r="AA19" s="31"/>
      <c r="AB19" s="31"/>
      <c r="AC19" s="31"/>
      <c r="AD19" s="31"/>
      <c r="AE19" s="31"/>
      <c r="AF19" s="31"/>
      <c r="AG19" s="31"/>
      <c r="AH19" s="31"/>
      <c r="AI19" s="31"/>
    </row>
    <row r="20" spans="1:35" ht="18" customHeight="1">
      <c r="C20" s="152" t="s">
        <v>249</v>
      </c>
      <c r="D20" s="152"/>
      <c r="E20" s="152"/>
      <c r="F20" s="175">
        <v>103</v>
      </c>
      <c r="G20" s="175">
        <v>27</v>
      </c>
      <c r="H20" s="175">
        <v>55</v>
      </c>
      <c r="V20" s="31"/>
      <c r="W20" s="31"/>
      <c r="X20" s="31"/>
      <c r="Y20" s="31"/>
      <c r="Z20" s="31"/>
      <c r="AA20" s="31"/>
      <c r="AB20" s="31"/>
      <c r="AC20" s="31"/>
      <c r="AD20" s="31"/>
      <c r="AE20" s="31"/>
      <c r="AF20" s="31"/>
      <c r="AG20" s="31"/>
      <c r="AH20" s="31"/>
      <c r="AI20" s="31"/>
    </row>
    <row r="21" spans="1:35" ht="19.5" customHeight="1">
      <c r="C21" s="372" t="s">
        <v>576</v>
      </c>
      <c r="D21" s="372"/>
      <c r="E21" s="372"/>
      <c r="F21" s="372"/>
      <c r="G21" s="372"/>
      <c r="H21" s="372"/>
      <c r="V21" s="31"/>
      <c r="W21" s="31"/>
      <c r="X21" s="31"/>
      <c r="Y21" s="31"/>
      <c r="Z21" s="31"/>
      <c r="AA21" s="31"/>
      <c r="AB21" s="31"/>
      <c r="AC21" s="31"/>
      <c r="AD21" s="31"/>
      <c r="AE21" s="31"/>
      <c r="AF21" s="31"/>
      <c r="AG21" s="31"/>
      <c r="AH21" s="31"/>
      <c r="AI21" s="31"/>
    </row>
    <row r="22" spans="1:35" ht="17.25" customHeight="1">
      <c r="A22" s="33"/>
      <c r="C22" s="34"/>
      <c r="D22" s="34"/>
      <c r="E22" s="34"/>
      <c r="F22" s="34"/>
      <c r="G22" s="34"/>
      <c r="H22" s="34"/>
      <c r="V22" s="31"/>
      <c r="W22" s="31"/>
      <c r="X22" s="31"/>
      <c r="Y22" s="31"/>
      <c r="Z22" s="31"/>
      <c r="AA22" s="31"/>
      <c r="AB22" s="31"/>
      <c r="AC22" s="31"/>
      <c r="AD22" s="31"/>
      <c r="AE22" s="31"/>
      <c r="AF22" s="31"/>
      <c r="AG22" s="31"/>
      <c r="AH22" s="31"/>
      <c r="AI22" s="31"/>
    </row>
    <row r="23" spans="1:35" s="80" customFormat="1" ht="18" customHeight="1">
      <c r="C23" s="142" t="s">
        <v>476</v>
      </c>
      <c r="D23" s="142"/>
      <c r="E23" s="142"/>
      <c r="F23" s="143"/>
      <c r="G23" s="144"/>
      <c r="H23" s="144"/>
      <c r="I23" s="144"/>
      <c r="J23" s="144"/>
      <c r="K23" s="144"/>
      <c r="L23" s="144"/>
      <c r="M23" s="144"/>
      <c r="N23" s="144"/>
      <c r="O23" s="144"/>
      <c r="P23" s="144"/>
      <c r="Q23" s="144"/>
      <c r="R23" s="144"/>
      <c r="S23" s="144"/>
      <c r="T23" s="144"/>
      <c r="U23" s="144"/>
      <c r="V23" s="31"/>
      <c r="W23" s="31"/>
      <c r="X23" s="31"/>
      <c r="Y23" s="31"/>
      <c r="Z23" s="31"/>
      <c r="AA23" s="31"/>
      <c r="AB23" s="31"/>
      <c r="AC23" s="31"/>
      <c r="AD23" s="31"/>
      <c r="AE23" s="31"/>
      <c r="AF23" s="31"/>
      <c r="AG23" s="31"/>
      <c r="AH23" s="31"/>
      <c r="AI23" s="31"/>
    </row>
    <row r="24" spans="1:35" ht="18" customHeight="1" thickBot="1">
      <c r="A24" s="33"/>
      <c r="C24" s="34"/>
      <c r="D24" s="34"/>
      <c r="E24" s="34"/>
      <c r="F24" s="34"/>
      <c r="G24" s="34"/>
      <c r="H24" s="34"/>
      <c r="V24" s="31"/>
      <c r="W24" s="31"/>
      <c r="X24" s="31"/>
      <c r="Y24" s="31"/>
      <c r="Z24" s="31"/>
      <c r="AA24" s="31"/>
      <c r="AB24" s="31"/>
      <c r="AC24" s="31"/>
      <c r="AD24" s="31"/>
      <c r="AE24" s="31"/>
      <c r="AF24" s="31"/>
      <c r="AG24" s="31"/>
      <c r="AH24" s="31"/>
      <c r="AI24" s="31"/>
    </row>
    <row r="25" spans="1:35" ht="18" customHeight="1">
      <c r="C25" s="147" t="s">
        <v>577</v>
      </c>
      <c r="D25" s="147"/>
      <c r="E25" s="147"/>
      <c r="F25" s="148">
        <v>2022</v>
      </c>
      <c r="G25" s="148">
        <v>2021</v>
      </c>
      <c r="V25" s="31"/>
      <c r="W25" s="31"/>
      <c r="X25" s="31"/>
      <c r="Y25" s="31"/>
      <c r="Z25" s="31"/>
      <c r="AA25" s="31"/>
      <c r="AB25" s="31"/>
      <c r="AC25" s="31"/>
      <c r="AD25" s="31"/>
      <c r="AE25" s="31"/>
      <c r="AF25" s="31"/>
      <c r="AG25" s="31"/>
      <c r="AH25" s="31"/>
      <c r="AI25" s="31"/>
    </row>
    <row r="26" spans="1:35" ht="18" customHeight="1">
      <c r="C26" s="375" t="s">
        <v>260</v>
      </c>
      <c r="D26" s="374" t="s">
        <v>261</v>
      </c>
      <c r="E26" s="374"/>
      <c r="F26" s="154">
        <v>0.4</v>
      </c>
      <c r="G26" s="154">
        <v>0.4</v>
      </c>
      <c r="V26" s="31"/>
      <c r="W26" s="31"/>
      <c r="X26" s="31"/>
      <c r="Y26" s="31"/>
      <c r="Z26" s="31"/>
      <c r="AA26" s="31"/>
      <c r="AB26" s="31"/>
      <c r="AC26" s="31"/>
      <c r="AD26" s="31"/>
      <c r="AE26" s="31"/>
      <c r="AF26" s="31"/>
      <c r="AG26" s="31"/>
      <c r="AH26" s="31"/>
      <c r="AI26" s="31"/>
    </row>
    <row r="27" spans="1:35" ht="18" customHeight="1">
      <c r="C27" s="376"/>
      <c r="D27" s="374" t="s">
        <v>262</v>
      </c>
      <c r="E27" s="374"/>
      <c r="F27" s="154">
        <v>0.36</v>
      </c>
      <c r="G27" s="154">
        <v>0.35</v>
      </c>
    </row>
    <row r="28" spans="1:35" ht="18" customHeight="1">
      <c r="C28" s="376"/>
      <c r="D28" s="374" t="s">
        <v>263</v>
      </c>
      <c r="E28" s="374"/>
      <c r="F28" s="154">
        <v>0.47</v>
      </c>
      <c r="G28" s="154">
        <v>0.49</v>
      </c>
    </row>
    <row r="29" spans="1:35" ht="18" customHeight="1">
      <c r="C29" s="376"/>
      <c r="D29" s="374" t="s">
        <v>264</v>
      </c>
      <c r="E29" s="374"/>
      <c r="F29" s="154">
        <v>0.1</v>
      </c>
      <c r="G29" s="154">
        <v>0.11</v>
      </c>
    </row>
    <row r="30" spans="1:35" ht="18" customHeight="1">
      <c r="C30" s="376"/>
      <c r="D30" s="374" t="s">
        <v>265</v>
      </c>
      <c r="E30" s="374"/>
      <c r="F30" s="154">
        <v>7.0000000000000007E-2</v>
      </c>
      <c r="G30" s="154">
        <v>0.05</v>
      </c>
    </row>
    <row r="31" spans="1:35" ht="18" customHeight="1">
      <c r="C31" s="377"/>
      <c r="D31" s="378" t="s">
        <v>266</v>
      </c>
      <c r="E31" s="378"/>
      <c r="F31" s="182">
        <v>7.6</v>
      </c>
      <c r="G31" s="182">
        <v>7.9</v>
      </c>
    </row>
    <row r="32" spans="1:35" ht="18" customHeight="1">
      <c r="C32" s="375" t="s">
        <v>267</v>
      </c>
      <c r="D32" s="374" t="s">
        <v>261</v>
      </c>
      <c r="E32" s="374"/>
      <c r="F32" s="154">
        <v>0.4</v>
      </c>
      <c r="G32" s="154">
        <v>0.4</v>
      </c>
    </row>
    <row r="33" spans="1:9" ht="18" customHeight="1">
      <c r="C33" s="376"/>
      <c r="D33" s="374" t="s">
        <v>268</v>
      </c>
      <c r="E33" s="374"/>
      <c r="F33" s="154">
        <v>0.41</v>
      </c>
      <c r="G33" s="154">
        <v>0.44</v>
      </c>
    </row>
    <row r="34" spans="1:9" ht="18" customHeight="1">
      <c r="C34" s="376"/>
      <c r="D34" s="374" t="s">
        <v>269</v>
      </c>
      <c r="E34" s="374"/>
      <c r="F34" s="154">
        <v>0.42</v>
      </c>
      <c r="G34" s="154">
        <v>0.41</v>
      </c>
    </row>
    <row r="35" spans="1:9" ht="18" customHeight="1">
      <c r="C35" s="376"/>
      <c r="D35" s="374" t="s">
        <v>270</v>
      </c>
      <c r="E35" s="374"/>
      <c r="F35" s="154">
        <v>0.17</v>
      </c>
      <c r="G35" s="154">
        <v>0.15</v>
      </c>
    </row>
    <row r="36" spans="1:9" ht="18" customHeight="1">
      <c r="C36" s="376"/>
      <c r="D36" s="378" t="s">
        <v>266</v>
      </c>
      <c r="E36" s="378"/>
      <c r="F36" s="159">
        <v>0.25</v>
      </c>
      <c r="G36" s="182">
        <v>28</v>
      </c>
    </row>
    <row r="37" spans="1:9" ht="18" customHeight="1">
      <c r="C37" s="375" t="s">
        <v>271</v>
      </c>
      <c r="D37" s="374" t="s">
        <v>261</v>
      </c>
      <c r="E37" s="374"/>
      <c r="F37" s="154">
        <v>0.4</v>
      </c>
      <c r="G37" s="154">
        <v>0.4</v>
      </c>
    </row>
    <row r="38" spans="1:9" ht="18" customHeight="1">
      <c r="C38" s="376"/>
      <c r="D38" s="374" t="s">
        <v>272</v>
      </c>
      <c r="E38" s="374"/>
      <c r="F38" s="154">
        <v>0.08</v>
      </c>
      <c r="G38" s="154">
        <v>7.0000000000000007E-2</v>
      </c>
    </row>
    <row r="39" spans="1:9" ht="18" customHeight="1">
      <c r="C39" s="376"/>
      <c r="D39" s="374" t="s">
        <v>273</v>
      </c>
      <c r="E39" s="374"/>
      <c r="F39" s="154">
        <v>0.15</v>
      </c>
      <c r="G39" s="154">
        <v>0.11</v>
      </c>
    </row>
    <row r="40" spans="1:9" ht="18" customHeight="1">
      <c r="C40" s="376"/>
      <c r="D40" s="374" t="s">
        <v>274</v>
      </c>
      <c r="E40" s="374"/>
      <c r="F40" s="154">
        <v>0.44</v>
      </c>
      <c r="G40" s="154">
        <v>0.5</v>
      </c>
    </row>
    <row r="41" spans="1:9" ht="18" customHeight="1">
      <c r="C41" s="376"/>
      <c r="D41" s="374" t="s">
        <v>275</v>
      </c>
      <c r="E41" s="374"/>
      <c r="F41" s="154">
        <v>0.33</v>
      </c>
      <c r="G41" s="154">
        <v>0.32</v>
      </c>
    </row>
    <row r="42" spans="1:9" ht="18" customHeight="1">
      <c r="C42" s="377"/>
      <c r="D42" s="378" t="s">
        <v>266</v>
      </c>
      <c r="E42" s="378"/>
      <c r="F42" s="182">
        <v>7.5</v>
      </c>
      <c r="G42" s="182">
        <v>7.5</v>
      </c>
    </row>
    <row r="43" spans="1:9" ht="18" customHeight="1">
      <c r="A43" s="33"/>
      <c r="C43" s="373" t="s">
        <v>578</v>
      </c>
      <c r="D43" s="373"/>
      <c r="E43" s="373"/>
      <c r="F43" s="373"/>
      <c r="G43" s="373"/>
      <c r="H43" s="373"/>
      <c r="I43" s="304"/>
    </row>
    <row r="44" spans="1:9" ht="18" customHeight="1">
      <c r="C44" s="373"/>
      <c r="D44" s="373"/>
      <c r="E44" s="373"/>
      <c r="F44" s="373"/>
      <c r="G44" s="373"/>
      <c r="H44" s="373"/>
      <c r="I44" s="304"/>
    </row>
    <row r="45" spans="1:9" ht="18" customHeight="1">
      <c r="C45" s="373"/>
      <c r="D45" s="373"/>
      <c r="E45" s="373"/>
      <c r="F45" s="373"/>
      <c r="G45" s="373"/>
      <c r="H45" s="373"/>
      <c r="I45" s="304"/>
    </row>
    <row r="46" spans="1:9">
      <c r="C46" s="72"/>
    </row>
    <row r="47" spans="1:9">
      <c r="C47" s="72"/>
    </row>
    <row r="48" spans="1:9">
      <c r="C48" s="72"/>
    </row>
    <row r="49" spans="3:3">
      <c r="C49" s="72"/>
    </row>
  </sheetData>
  <mergeCells count="22">
    <mergeCell ref="D32:E32"/>
    <mergeCell ref="D33:E33"/>
    <mergeCell ref="C21:H21"/>
    <mergeCell ref="D39:E39"/>
    <mergeCell ref="D40:E40"/>
    <mergeCell ref="D31:E31"/>
    <mergeCell ref="C43:H45"/>
    <mergeCell ref="D26:E26"/>
    <mergeCell ref="C37:C42"/>
    <mergeCell ref="D27:E27"/>
    <mergeCell ref="D28:E28"/>
    <mergeCell ref="D41:E41"/>
    <mergeCell ref="D42:E42"/>
    <mergeCell ref="C26:C31"/>
    <mergeCell ref="C32:C36"/>
    <mergeCell ref="D34:E34"/>
    <mergeCell ref="D35:E35"/>
    <mergeCell ref="D36:E36"/>
    <mergeCell ref="D37:E37"/>
    <mergeCell ref="D38:E38"/>
    <mergeCell ref="D29:E29"/>
    <mergeCell ref="D30:E30"/>
  </mergeCells>
  <phoneticPr fontId="46" type="noConversion"/>
  <pageMargins left="0.75" right="0.75" top="1" bottom="1" header="0.5" footer="0.5"/>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867D-68E8-4435-84E8-183F24E82106}">
  <sheetPr>
    <tabColor theme="1" tint="0.79998168889431442"/>
  </sheetPr>
  <dimension ref="A1:AF90"/>
  <sheetViews>
    <sheetView zoomScaleNormal="100" workbookViewId="0">
      <pane ySplit="1" topLeftCell="A2" activePane="bottomLeft" state="frozen"/>
      <selection pane="bottomLeft" activeCell="G21" sqref="G21"/>
    </sheetView>
  </sheetViews>
  <sheetFormatPr defaultColWidth="13.44140625" defaultRowHeight="13.2"/>
  <cols>
    <col min="1" max="1" width="20.6640625" style="31" customWidth="1"/>
    <col min="2" max="2" width="10.6640625" style="33" customWidth="1"/>
    <col min="3" max="3" width="40.44140625" style="59" customWidth="1"/>
    <col min="4" max="6" width="19.33203125" style="59" customWidth="1"/>
    <col min="7" max="7" width="13.109375" style="59" customWidth="1"/>
    <col min="8" max="8" width="13.6640625" style="59" customWidth="1"/>
    <col min="9" max="10" width="13.44140625" style="59" customWidth="1"/>
    <col min="11" max="11" width="10.44140625" style="59" customWidth="1"/>
    <col min="12" max="12" width="6.44140625" style="59" customWidth="1"/>
    <col min="13" max="13" width="10.44140625" style="59" customWidth="1"/>
    <col min="14" max="14" width="6.44140625" style="59" customWidth="1"/>
    <col min="15" max="15" width="10.44140625" style="59" customWidth="1"/>
    <col min="16" max="16" width="6.44140625" style="59" customWidth="1"/>
    <col min="17" max="20" width="8.6640625" style="59" customWidth="1"/>
    <col min="21" max="21" width="9.44140625" style="59" customWidth="1"/>
    <col min="22" max="22" width="8.6640625" style="59" customWidth="1"/>
    <col min="23" max="23" width="13.44140625" style="59"/>
    <col min="24" max="24" width="7.44140625" style="59" customWidth="1"/>
    <col min="25" max="16384" width="13.44140625" style="59"/>
  </cols>
  <sheetData>
    <row r="1" spans="1:32" s="31" customFormat="1" ht="75" customHeight="1"/>
    <row r="2" spans="1:32" s="31" customFormat="1" ht="20.100000000000001" customHeight="1"/>
    <row r="3" spans="1:32" s="31" customFormat="1" ht="40.35" customHeight="1" thickBot="1">
      <c r="B3" s="32"/>
      <c r="C3" s="250" t="s">
        <v>43</v>
      </c>
      <c r="D3" s="146"/>
      <c r="E3" s="146"/>
      <c r="F3" s="146"/>
      <c r="G3" s="146"/>
      <c r="H3" s="146"/>
      <c r="I3" s="146"/>
      <c r="J3" s="146"/>
      <c r="K3" s="146"/>
      <c r="L3" s="146"/>
      <c r="M3" s="146"/>
      <c r="N3" s="146"/>
      <c r="O3" s="146"/>
      <c r="P3" s="146"/>
      <c r="Q3" s="146"/>
      <c r="R3" s="146"/>
      <c r="S3" s="146"/>
      <c r="T3" s="146"/>
      <c r="U3" s="146"/>
      <c r="V3" s="146"/>
      <c r="W3" s="146"/>
      <c r="X3" s="146"/>
    </row>
    <row r="4" spans="1:32" s="33" customFormat="1" ht="20.100000000000001" customHeight="1">
      <c r="C4" s="34"/>
      <c r="D4" s="34"/>
      <c r="E4" s="34"/>
      <c r="F4" s="34"/>
    </row>
    <row r="5" spans="1:32" s="80" customFormat="1" ht="20.100000000000001" customHeight="1">
      <c r="C5" s="142" t="s">
        <v>44</v>
      </c>
      <c r="D5" s="143"/>
      <c r="E5" s="144"/>
      <c r="F5" s="144"/>
      <c r="G5" s="144"/>
      <c r="H5" s="144"/>
      <c r="I5" s="144"/>
      <c r="J5" s="144"/>
      <c r="K5" s="144"/>
      <c r="L5" s="144"/>
      <c r="M5" s="144"/>
      <c r="N5" s="144"/>
      <c r="O5" s="144"/>
      <c r="P5" s="144"/>
      <c r="Q5" s="144"/>
      <c r="R5" s="144"/>
      <c r="S5" s="144"/>
      <c r="T5" s="144"/>
      <c r="U5" s="144"/>
      <c r="V5" s="144"/>
      <c r="W5" s="144"/>
      <c r="X5" s="144"/>
      <c r="Y5" s="33"/>
      <c r="Z5" s="33"/>
      <c r="AA5" s="33"/>
      <c r="AB5" s="33"/>
      <c r="AC5" s="33"/>
      <c r="AD5" s="33"/>
      <c r="AE5" s="33"/>
      <c r="AF5" s="33"/>
    </row>
    <row r="6" spans="1:32" s="33" customFormat="1" ht="20.100000000000001" customHeight="1" thickBot="1">
      <c r="C6" s="34"/>
      <c r="D6" s="34"/>
      <c r="E6" s="34"/>
      <c r="F6" s="34"/>
    </row>
    <row r="7" spans="1:32" s="33" customFormat="1" ht="18" customHeight="1">
      <c r="A7" s="31"/>
      <c r="C7" s="147" t="s">
        <v>415</v>
      </c>
      <c r="D7" s="148">
        <v>2022</v>
      </c>
      <c r="E7" s="148">
        <v>2021</v>
      </c>
      <c r="F7" s="149">
        <v>2020</v>
      </c>
    </row>
    <row r="8" spans="1:32" s="33" customFormat="1" ht="18" customHeight="1">
      <c r="A8" s="31"/>
      <c r="C8" s="89" t="s">
        <v>416</v>
      </c>
      <c r="D8" s="94">
        <v>265342</v>
      </c>
      <c r="E8" s="94">
        <v>217296</v>
      </c>
      <c r="F8" s="94">
        <v>324382</v>
      </c>
    </row>
    <row r="9" spans="1:32" s="33" customFormat="1" ht="18" customHeight="1">
      <c r="A9" s="31"/>
      <c r="C9" s="89" t="s">
        <v>417</v>
      </c>
      <c r="D9" s="94">
        <v>722693.25</v>
      </c>
      <c r="E9" s="94">
        <v>799523</v>
      </c>
      <c r="F9" s="94">
        <v>355283</v>
      </c>
    </row>
    <row r="10" spans="1:32" s="33" customFormat="1" ht="18" customHeight="1">
      <c r="A10" s="31"/>
      <c r="C10" s="152" t="s">
        <v>418</v>
      </c>
      <c r="D10" s="153">
        <v>3430905</v>
      </c>
      <c r="E10" s="153">
        <v>2692660</v>
      </c>
      <c r="F10" s="153">
        <v>3051000</v>
      </c>
    </row>
    <row r="11" spans="1:32" s="33" customFormat="1" ht="18" customHeight="1" thickBot="1">
      <c r="A11" s="31"/>
    </row>
    <row r="12" spans="1:32" s="33" customFormat="1" ht="33">
      <c r="A12" s="31"/>
      <c r="C12" s="147" t="s">
        <v>579</v>
      </c>
      <c r="D12" s="148">
        <v>2022</v>
      </c>
      <c r="E12" s="148">
        <v>2021</v>
      </c>
      <c r="F12" s="31"/>
    </row>
    <row r="13" spans="1:32" s="33" customFormat="1" ht="18" customHeight="1">
      <c r="A13" s="31"/>
      <c r="C13" s="89" t="s">
        <v>290</v>
      </c>
      <c r="D13" s="94">
        <v>2826</v>
      </c>
      <c r="E13" s="94">
        <v>1759</v>
      </c>
      <c r="F13" s="31"/>
    </row>
    <row r="14" spans="1:32" s="33" customFormat="1" ht="18" customHeight="1">
      <c r="A14" s="31"/>
      <c r="C14" s="89" t="s">
        <v>291</v>
      </c>
      <c r="D14" s="94">
        <v>3382</v>
      </c>
      <c r="E14" s="94">
        <v>2012</v>
      </c>
      <c r="F14" s="31"/>
    </row>
    <row r="15" spans="1:32" s="33" customFormat="1" ht="18" customHeight="1">
      <c r="A15" s="31"/>
      <c r="C15" s="89" t="s">
        <v>292</v>
      </c>
      <c r="D15" s="94">
        <v>1059</v>
      </c>
      <c r="E15" s="94">
        <v>726</v>
      </c>
      <c r="F15" s="31"/>
    </row>
    <row r="16" spans="1:32" s="33" customFormat="1" ht="18" customHeight="1">
      <c r="A16" s="31"/>
      <c r="C16" s="161" t="s">
        <v>289</v>
      </c>
      <c r="D16" s="151">
        <v>7266</v>
      </c>
      <c r="E16" s="151">
        <v>4498</v>
      </c>
      <c r="F16" s="31"/>
    </row>
    <row r="17" spans="1:32" s="33" customFormat="1" ht="18" customHeight="1" thickBot="1">
      <c r="A17" s="31"/>
      <c r="F17" s="31"/>
    </row>
    <row r="18" spans="1:32" s="33" customFormat="1" ht="33">
      <c r="A18" s="31"/>
      <c r="C18" s="147" t="s">
        <v>580</v>
      </c>
      <c r="D18" s="148">
        <v>2022</v>
      </c>
      <c r="E18" s="148">
        <v>2021</v>
      </c>
      <c r="F18" s="31"/>
    </row>
    <row r="19" spans="1:32" s="33" customFormat="1" ht="18" customHeight="1">
      <c r="A19" s="31"/>
      <c r="C19" s="89" t="s">
        <v>290</v>
      </c>
      <c r="D19" s="94">
        <v>3018</v>
      </c>
      <c r="E19" s="94">
        <v>2348</v>
      </c>
      <c r="F19" s="31"/>
    </row>
    <row r="20" spans="1:32" s="33" customFormat="1" ht="18" customHeight="1">
      <c r="A20" s="31"/>
      <c r="C20" s="89" t="s">
        <v>291</v>
      </c>
      <c r="D20" s="94">
        <v>51559</v>
      </c>
      <c r="E20" s="94">
        <v>25654</v>
      </c>
      <c r="F20" s="31"/>
    </row>
    <row r="21" spans="1:32" s="33" customFormat="1" ht="18" customHeight="1">
      <c r="A21" s="31"/>
      <c r="C21" s="89" t="s">
        <v>292</v>
      </c>
      <c r="D21" s="94">
        <v>15683</v>
      </c>
      <c r="E21" s="94">
        <v>9855</v>
      </c>
      <c r="F21" s="31"/>
    </row>
    <row r="22" spans="1:32" s="33" customFormat="1" ht="18" customHeight="1">
      <c r="A22" s="31"/>
      <c r="C22" s="161" t="s">
        <v>289</v>
      </c>
      <c r="D22" s="151">
        <v>70260</v>
      </c>
      <c r="E22" s="151">
        <v>37857</v>
      </c>
      <c r="F22" s="31"/>
    </row>
    <row r="23" spans="1:32" s="33" customFormat="1" ht="18" customHeight="1">
      <c r="A23" s="31"/>
      <c r="C23" s="344" t="s">
        <v>581</v>
      </c>
      <c r="D23" s="344"/>
      <c r="E23" s="344"/>
      <c r="F23" s="344"/>
      <c r="G23" s="291"/>
      <c r="H23" s="291"/>
      <c r="I23" s="291"/>
    </row>
    <row r="24" spans="1:32" s="33" customFormat="1" ht="18" customHeight="1">
      <c r="A24" s="31"/>
      <c r="C24" s="344"/>
      <c r="D24" s="344"/>
      <c r="E24" s="344"/>
      <c r="F24" s="344"/>
    </row>
    <row r="25" spans="1:32" s="33" customFormat="1" ht="20.100000000000001" customHeight="1">
      <c r="C25" s="34"/>
      <c r="D25" s="34"/>
      <c r="E25" s="34"/>
      <c r="F25" s="34"/>
    </row>
    <row r="26" spans="1:32" s="80" customFormat="1" ht="20.100000000000001" customHeight="1">
      <c r="C26" s="142" t="s">
        <v>477</v>
      </c>
      <c r="D26" s="143"/>
      <c r="E26" s="144"/>
      <c r="F26" s="144"/>
      <c r="G26" s="144"/>
      <c r="H26" s="144"/>
      <c r="I26" s="144"/>
      <c r="J26" s="144"/>
      <c r="K26" s="144"/>
      <c r="L26" s="144"/>
      <c r="M26" s="144"/>
      <c r="N26" s="144"/>
      <c r="O26" s="144"/>
      <c r="P26" s="144"/>
      <c r="Q26" s="144"/>
      <c r="R26" s="144"/>
      <c r="S26" s="144"/>
      <c r="T26" s="144"/>
      <c r="U26" s="144"/>
      <c r="V26" s="144"/>
      <c r="W26" s="144"/>
      <c r="X26" s="144"/>
      <c r="Y26" s="33"/>
      <c r="Z26" s="33"/>
      <c r="AA26" s="33"/>
      <c r="AB26" s="33"/>
      <c r="AC26" s="33"/>
      <c r="AD26" s="33"/>
      <c r="AE26" s="33"/>
      <c r="AF26" s="33"/>
    </row>
    <row r="27" spans="1:32" s="33" customFormat="1" ht="20.100000000000001" customHeight="1" thickBot="1">
      <c r="C27" s="34"/>
      <c r="D27" s="34"/>
      <c r="E27" s="34"/>
      <c r="F27" s="34"/>
    </row>
    <row r="28" spans="1:32" s="33" customFormat="1" ht="18" customHeight="1">
      <c r="A28" s="31"/>
      <c r="C28" s="147" t="s">
        <v>419</v>
      </c>
      <c r="D28" s="148">
        <v>2022</v>
      </c>
      <c r="E28" s="148">
        <v>2021</v>
      </c>
      <c r="F28" s="149">
        <v>2020</v>
      </c>
    </row>
    <row r="29" spans="1:32" s="33" customFormat="1" ht="18" customHeight="1">
      <c r="A29" s="31"/>
      <c r="C29" s="89" t="s">
        <v>420</v>
      </c>
      <c r="D29" s="94">
        <v>191</v>
      </c>
      <c r="E29" s="94">
        <v>292</v>
      </c>
      <c r="F29" s="251">
        <v>96.5</v>
      </c>
    </row>
    <row r="30" spans="1:32" s="33" customFormat="1" ht="18" customHeight="1">
      <c r="A30" s="31"/>
      <c r="C30" s="89" t="s">
        <v>421</v>
      </c>
      <c r="D30" s="94">
        <v>322</v>
      </c>
      <c r="E30" s="94">
        <v>218</v>
      </c>
      <c r="F30" s="251">
        <v>148.30000000000001</v>
      </c>
    </row>
    <row r="31" spans="1:32" s="33" customFormat="1" ht="18" customHeight="1">
      <c r="A31" s="31"/>
      <c r="C31" s="161" t="s">
        <v>422</v>
      </c>
      <c r="D31" s="151">
        <v>513</v>
      </c>
      <c r="E31" s="151">
        <v>510</v>
      </c>
      <c r="F31" s="252">
        <v>244.8</v>
      </c>
    </row>
    <row r="32" spans="1:32" s="33" customFormat="1" ht="20.100000000000001" customHeight="1">
      <c r="C32" s="34"/>
      <c r="D32" s="34"/>
      <c r="E32" s="34"/>
      <c r="F32" s="34"/>
    </row>
    <row r="33" spans="1:2" s="33" customFormat="1" ht="18" customHeight="1">
      <c r="A33" s="31"/>
    </row>
    <row r="34" spans="1:2" s="33" customFormat="1" ht="18" customHeight="1">
      <c r="A34" s="31"/>
    </row>
    <row r="35" spans="1:2" s="33" customFormat="1" ht="18" customHeight="1">
      <c r="A35" s="31"/>
    </row>
    <row r="36" spans="1:2" s="33" customFormat="1" ht="18" customHeight="1">
      <c r="A36" s="31"/>
    </row>
    <row r="37" spans="1:2" s="33" customFormat="1" ht="18" customHeight="1">
      <c r="A37" s="31"/>
    </row>
    <row r="38" spans="1:2" s="33" customFormat="1" ht="18" customHeight="1">
      <c r="A38" s="31"/>
    </row>
    <row r="39" spans="1:2" s="33" customFormat="1" ht="18" customHeight="1">
      <c r="A39" s="31"/>
    </row>
    <row r="40" spans="1:2" s="33" customFormat="1" ht="18" customHeight="1">
      <c r="A40" s="31"/>
    </row>
    <row r="41" spans="1:2" s="33" customFormat="1" ht="18" customHeight="1">
      <c r="A41" s="31"/>
    </row>
    <row r="42" spans="1:2" s="33" customFormat="1" ht="18" customHeight="1">
      <c r="A42" s="31"/>
    </row>
    <row r="43" spans="1:2" s="33" customFormat="1" ht="18" customHeight="1">
      <c r="A43" s="31"/>
      <c r="B43" s="141">
        <f>1-T43</f>
        <v>1</v>
      </c>
    </row>
    <row r="44" spans="1:2" s="33" customFormat="1" ht="18" customHeight="1">
      <c r="A44" s="31"/>
    </row>
    <row r="45" spans="1:2" s="33" customFormat="1" ht="18" customHeight="1">
      <c r="A45" s="31"/>
    </row>
    <row r="46" spans="1:2" s="33" customFormat="1" ht="18" customHeight="1">
      <c r="A46" s="31"/>
    </row>
    <row r="47" spans="1:2" s="33" customFormat="1" ht="18" customHeight="1">
      <c r="A47" s="31"/>
    </row>
    <row r="48" spans="1:2" s="33" customFormat="1" ht="18" customHeight="1">
      <c r="A48" s="31"/>
    </row>
    <row r="49" spans="1:1" s="33" customFormat="1" ht="18" customHeight="1">
      <c r="A49" s="31"/>
    </row>
    <row r="50" spans="1:1" s="33" customFormat="1" ht="18" customHeight="1">
      <c r="A50" s="31"/>
    </row>
    <row r="51" spans="1:1" s="33" customFormat="1" ht="18" customHeight="1">
      <c r="A51" s="31"/>
    </row>
    <row r="52" spans="1:1" s="33" customFormat="1" ht="18" customHeight="1">
      <c r="A52" s="31"/>
    </row>
    <row r="53" spans="1:1" s="33" customFormat="1" ht="18" customHeight="1">
      <c r="A53" s="31"/>
    </row>
    <row r="54" spans="1:1" s="33" customFormat="1" ht="18" customHeight="1">
      <c r="A54" s="31"/>
    </row>
    <row r="55" spans="1:1" s="33" customFormat="1" ht="18" customHeight="1">
      <c r="A55" s="31"/>
    </row>
    <row r="56" spans="1:1" s="33" customFormat="1" ht="18" customHeight="1">
      <c r="A56" s="31"/>
    </row>
    <row r="57" spans="1:1" s="33" customFormat="1" ht="18" customHeight="1">
      <c r="A57" s="31"/>
    </row>
    <row r="58" spans="1:1" ht="18" customHeight="1"/>
    <row r="59" spans="1:1" ht="18" customHeight="1"/>
    <row r="60" spans="1:1" ht="18" customHeight="1"/>
    <row r="61" spans="1:1" ht="18" customHeight="1"/>
    <row r="62" spans="1:1" ht="18" customHeight="1"/>
    <row r="63" spans="1:1" ht="18" customHeight="1"/>
    <row r="64" spans="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sheetData>
  <mergeCells count="1">
    <mergeCell ref="C23:F24"/>
  </mergeCells>
  <pageMargins left="0.75" right="0.75" top="1" bottom="1" header="0.5" footer="0.5"/>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CDD57-F23C-5B48-9BA9-6D70C488F342}">
  <sheetPr>
    <tabColor rgb="FF425563"/>
  </sheetPr>
  <dimension ref="A1:CJ442"/>
  <sheetViews>
    <sheetView zoomScaleNormal="100" workbookViewId="0">
      <pane ySplit="1" topLeftCell="A2" activePane="bottomLeft" state="frozen"/>
      <selection pane="bottomLeft" activeCell="B28" sqref="B28:B38"/>
    </sheetView>
  </sheetViews>
  <sheetFormatPr defaultColWidth="11.44140625" defaultRowHeight="13.2"/>
  <cols>
    <col min="1" max="1" width="20.6640625" style="31" customWidth="1"/>
    <col min="2" max="2" width="87.33203125" style="31" customWidth="1"/>
    <col min="3" max="3" width="2.6640625" style="31" customWidth="1"/>
    <col min="4" max="4" width="56.44140625" style="31" customWidth="1"/>
    <col min="5" max="5" width="5.44140625" style="31" customWidth="1"/>
    <col min="6" max="6" width="18.6640625" customWidth="1"/>
    <col min="7" max="7" width="15.44140625" customWidth="1"/>
    <col min="9" max="9" width="19.109375" customWidth="1"/>
    <col min="10" max="11" width="18" customWidth="1"/>
    <col min="12" max="12" width="19.44140625" customWidth="1"/>
  </cols>
  <sheetData>
    <row r="1" spans="4:88" s="31" customFormat="1" ht="75" customHeight="1"/>
    <row r="2" spans="4:88" s="31" customFormat="1" ht="20.100000000000001" customHeight="1"/>
    <row r="3" spans="4:88" ht="17.399999999999999">
      <c r="D3" s="339" t="s">
        <v>124</v>
      </c>
      <c r="E3" s="339"/>
      <c r="F3" s="33"/>
      <c r="G3" s="33"/>
      <c r="H3" s="33"/>
      <c r="I3" s="33"/>
      <c r="J3" s="33"/>
      <c r="K3" s="33"/>
      <c r="L3" s="33"/>
      <c r="M3" s="33"/>
      <c r="N3" s="33"/>
      <c r="O3" s="33"/>
      <c r="P3" s="33"/>
      <c r="Q3" s="33"/>
      <c r="R3" s="33"/>
      <c r="S3" s="33"/>
      <c r="T3" s="33"/>
      <c r="U3" s="33"/>
      <c r="V3" s="33"/>
      <c r="W3" s="39"/>
      <c r="X3" s="40"/>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row>
    <row r="4" spans="4:88" ht="18">
      <c r="D4" s="454" t="s">
        <v>55</v>
      </c>
      <c r="E4" s="76" t="s">
        <v>126</v>
      </c>
      <c r="F4" s="33"/>
      <c r="G4" s="33"/>
      <c r="H4" s="33"/>
      <c r="I4" s="33"/>
      <c r="J4" s="33"/>
      <c r="K4" s="33"/>
      <c r="L4" s="33"/>
      <c r="M4" s="33"/>
      <c r="N4" s="33"/>
      <c r="O4" s="33"/>
      <c r="P4" s="33"/>
      <c r="Q4" s="33"/>
      <c r="R4" s="33"/>
      <c r="S4" s="33"/>
      <c r="T4" s="33"/>
      <c r="U4" s="33"/>
      <c r="V4" s="33"/>
      <c r="W4" s="39"/>
      <c r="X4" s="40"/>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row>
    <row r="5" spans="4:88" ht="18">
      <c r="D5" s="455" t="s">
        <v>56</v>
      </c>
      <c r="E5" s="77" t="s">
        <v>126</v>
      </c>
      <c r="F5" s="33"/>
      <c r="G5" s="33"/>
      <c r="H5" s="33"/>
      <c r="I5" s="33"/>
      <c r="J5" s="33"/>
      <c r="K5" s="33"/>
      <c r="L5" s="33"/>
      <c r="M5" s="33"/>
      <c r="N5" s="33"/>
      <c r="O5" s="33"/>
      <c r="P5" s="33"/>
      <c r="Q5" s="33"/>
      <c r="R5" s="33"/>
      <c r="S5" s="33"/>
      <c r="T5" s="33"/>
      <c r="U5" s="33"/>
      <c r="V5" s="33"/>
      <c r="W5" s="39"/>
      <c r="X5" s="40"/>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row>
    <row r="6" spans="4:88" ht="18">
      <c r="D6" s="455" t="s">
        <v>46</v>
      </c>
      <c r="E6" s="77" t="s">
        <v>126</v>
      </c>
      <c r="F6" s="33"/>
      <c r="G6" s="33"/>
      <c r="H6" s="33"/>
      <c r="I6" s="33"/>
      <c r="J6" s="33"/>
      <c r="K6" s="33"/>
      <c r="L6" s="33"/>
      <c r="M6" s="33"/>
      <c r="N6" s="33"/>
      <c r="O6" s="33"/>
      <c r="P6" s="33"/>
      <c r="Q6" s="33"/>
      <c r="R6" s="33"/>
      <c r="S6" s="33"/>
      <c r="T6" s="33"/>
      <c r="U6" s="33"/>
      <c r="V6" s="33"/>
      <c r="W6" s="39"/>
      <c r="X6" s="40"/>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row>
    <row r="7" spans="4:88">
      <c r="F7" s="33"/>
      <c r="G7" s="33"/>
      <c r="H7" s="33"/>
      <c r="I7" s="33"/>
      <c r="J7" s="33"/>
      <c r="K7" s="33"/>
      <c r="L7" s="33"/>
      <c r="M7" s="33"/>
      <c r="N7" s="33"/>
      <c r="O7" s="33"/>
      <c r="P7" s="33"/>
      <c r="Q7" s="33"/>
      <c r="R7" s="33"/>
      <c r="S7" s="33"/>
      <c r="T7" s="33"/>
      <c r="U7" s="33"/>
      <c r="V7" s="33"/>
      <c r="W7" s="39"/>
      <c r="X7" s="40"/>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row>
    <row r="8" spans="4:88">
      <c r="F8" s="33"/>
      <c r="G8" s="33"/>
      <c r="H8" s="33"/>
      <c r="I8" s="33"/>
      <c r="J8" s="33"/>
      <c r="K8" s="33"/>
      <c r="L8" s="33"/>
      <c r="M8" s="33"/>
      <c r="N8" s="33"/>
      <c r="O8" s="33"/>
      <c r="P8" s="33"/>
      <c r="Q8" s="33"/>
      <c r="R8" s="33"/>
      <c r="S8" s="33"/>
      <c r="T8" s="33"/>
      <c r="U8" s="33"/>
      <c r="V8" s="33"/>
      <c r="W8" s="39"/>
      <c r="X8" s="40"/>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row>
    <row r="9" spans="4:88">
      <c r="F9" s="33"/>
      <c r="G9" s="33"/>
      <c r="H9" s="33"/>
      <c r="I9" s="33"/>
      <c r="J9" s="33"/>
      <c r="K9" s="33"/>
      <c r="L9" s="33"/>
      <c r="M9" s="33"/>
      <c r="N9" s="33"/>
      <c r="O9" s="33"/>
      <c r="P9" s="33"/>
      <c r="Q9" s="33"/>
      <c r="R9" s="33"/>
      <c r="S9" s="33"/>
      <c r="T9" s="33"/>
      <c r="U9" s="33"/>
      <c r="V9" s="33"/>
      <c r="W9" s="39"/>
      <c r="X9" s="40"/>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row>
    <row r="10" spans="4:88">
      <c r="D10" s="341"/>
      <c r="E10" s="341"/>
      <c r="F10" s="33"/>
      <c r="G10" s="33"/>
      <c r="H10" s="33"/>
      <c r="I10" s="33"/>
      <c r="J10" s="33"/>
      <c r="K10" s="33"/>
      <c r="L10" s="33"/>
      <c r="M10" s="33"/>
      <c r="N10" s="33"/>
      <c r="O10" s="33"/>
      <c r="P10" s="33"/>
      <c r="Q10" s="33"/>
      <c r="R10" s="33"/>
      <c r="S10" s="33"/>
      <c r="T10" s="33"/>
      <c r="U10" s="33"/>
      <c r="V10" s="33"/>
      <c r="W10" s="39"/>
      <c r="X10" s="40"/>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row>
    <row r="11" spans="4:88">
      <c r="F11" s="33"/>
      <c r="G11" s="33"/>
      <c r="H11" s="33"/>
      <c r="I11" s="33"/>
      <c r="J11" s="33"/>
      <c r="K11" s="33"/>
      <c r="L11" s="33"/>
      <c r="M11" s="33"/>
      <c r="N11" s="33"/>
      <c r="O11" s="33"/>
      <c r="P11" s="33"/>
      <c r="Q11" s="33"/>
      <c r="R11" s="33"/>
      <c r="S11" s="33"/>
      <c r="T11" s="33"/>
      <c r="U11" s="33"/>
      <c r="V11" s="33"/>
      <c r="W11" s="39"/>
      <c r="X11" s="40"/>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row>
    <row r="12" spans="4:88">
      <c r="F12" s="33"/>
      <c r="G12" s="33"/>
      <c r="H12" s="33"/>
      <c r="I12" s="33"/>
      <c r="J12" s="33"/>
      <c r="K12" s="33"/>
      <c r="L12" s="33"/>
      <c r="M12" s="33"/>
      <c r="N12" s="33"/>
      <c r="O12" s="33"/>
      <c r="P12" s="33"/>
      <c r="Q12" s="33"/>
      <c r="R12" s="33"/>
      <c r="S12" s="33"/>
      <c r="T12" s="33"/>
      <c r="U12" s="33"/>
      <c r="V12" s="33"/>
      <c r="W12" s="39"/>
      <c r="X12" s="40"/>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row>
    <row r="13" spans="4:88">
      <c r="F13" s="33"/>
      <c r="G13" s="33"/>
      <c r="H13" s="33"/>
      <c r="I13" s="33"/>
      <c r="J13" s="33"/>
      <c r="K13" s="33"/>
      <c r="L13" s="33"/>
      <c r="M13" s="33"/>
      <c r="N13" s="33"/>
      <c r="O13" s="33"/>
      <c r="P13" s="33"/>
      <c r="Q13" s="33"/>
      <c r="R13" s="33"/>
      <c r="S13" s="33"/>
      <c r="T13" s="33"/>
      <c r="U13" s="33"/>
      <c r="V13" s="33"/>
      <c r="W13" s="39"/>
      <c r="X13" s="40"/>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row>
    <row r="14" spans="4:88">
      <c r="F14" s="33"/>
      <c r="G14" s="33"/>
      <c r="H14" s="33"/>
      <c r="I14" s="33"/>
      <c r="J14" s="33"/>
      <c r="K14" s="33"/>
      <c r="L14" s="33"/>
      <c r="M14" s="33"/>
      <c r="N14" s="33"/>
      <c r="O14" s="33"/>
      <c r="P14" s="33"/>
      <c r="Q14" s="33"/>
      <c r="R14" s="33"/>
      <c r="S14" s="33"/>
      <c r="T14" s="33"/>
      <c r="U14" s="33"/>
      <c r="V14" s="33"/>
      <c r="W14" s="39"/>
      <c r="X14" s="40"/>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row>
    <row r="15" spans="4:88">
      <c r="F15" s="33"/>
      <c r="G15" s="33"/>
      <c r="H15" s="33"/>
      <c r="I15" s="33"/>
      <c r="J15" s="33"/>
      <c r="K15" s="33"/>
      <c r="L15" s="33"/>
      <c r="M15" s="33"/>
      <c r="N15" s="33"/>
      <c r="O15" s="33"/>
      <c r="P15" s="33"/>
      <c r="Q15" s="33"/>
      <c r="R15" s="33"/>
      <c r="S15" s="33"/>
      <c r="T15" s="33"/>
      <c r="U15" s="33"/>
      <c r="V15" s="33"/>
      <c r="W15" s="39"/>
      <c r="X15" s="40"/>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row>
    <row r="16" spans="4:88">
      <c r="F16" s="33"/>
      <c r="G16" s="33"/>
      <c r="H16" s="33"/>
      <c r="I16" s="33"/>
      <c r="J16" s="33"/>
      <c r="K16" s="33"/>
      <c r="L16" s="33"/>
      <c r="M16" s="33"/>
      <c r="N16" s="33"/>
      <c r="O16" s="33"/>
      <c r="P16" s="33"/>
      <c r="Q16" s="33"/>
      <c r="R16" s="33"/>
      <c r="S16" s="33"/>
      <c r="T16" s="33"/>
      <c r="U16" s="33"/>
      <c r="V16" s="33"/>
      <c r="W16" s="39"/>
      <c r="X16" s="40"/>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row>
    <row r="17" spans="2:88">
      <c r="F17" s="33"/>
      <c r="G17" s="33"/>
      <c r="H17" s="33"/>
      <c r="I17" s="33"/>
      <c r="J17" s="33"/>
      <c r="K17" s="33"/>
      <c r="L17" s="33"/>
      <c r="M17" s="33"/>
      <c r="N17" s="33"/>
      <c r="O17" s="33"/>
      <c r="P17" s="33"/>
      <c r="Q17" s="33"/>
      <c r="R17" s="33"/>
      <c r="S17" s="33"/>
      <c r="T17" s="33"/>
      <c r="U17" s="33"/>
      <c r="V17" s="33"/>
      <c r="W17" s="39"/>
      <c r="X17" s="40"/>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row>
    <row r="18" spans="2:88">
      <c r="F18" s="33"/>
      <c r="G18" s="33"/>
      <c r="H18" s="33"/>
      <c r="I18" s="33"/>
      <c r="J18" s="33"/>
      <c r="K18" s="33"/>
      <c r="L18" s="33"/>
      <c r="M18" s="33"/>
      <c r="N18" s="33"/>
      <c r="O18" s="33"/>
      <c r="P18" s="33"/>
      <c r="Q18" s="33"/>
      <c r="R18" s="33"/>
      <c r="S18" s="33"/>
      <c r="T18" s="33"/>
      <c r="U18" s="33"/>
      <c r="V18" s="33"/>
      <c r="W18" s="39"/>
      <c r="X18" s="40"/>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row>
    <row r="19" spans="2:88">
      <c r="F19" s="33"/>
      <c r="G19" s="33"/>
      <c r="H19" s="33"/>
      <c r="I19" s="33"/>
      <c r="J19" s="33"/>
      <c r="K19" s="33"/>
      <c r="L19" s="33"/>
      <c r="M19" s="33"/>
      <c r="N19" s="33"/>
      <c r="O19" s="33"/>
      <c r="P19" s="33"/>
      <c r="Q19" s="33"/>
      <c r="R19" s="33"/>
      <c r="S19" s="33"/>
      <c r="T19" s="33"/>
      <c r="U19" s="33"/>
      <c r="V19" s="33"/>
      <c r="W19" s="39"/>
      <c r="X19" s="40"/>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row>
    <row r="20" spans="2:88">
      <c r="F20" s="33"/>
      <c r="G20" s="33"/>
      <c r="H20" s="33"/>
      <c r="I20" s="33"/>
      <c r="J20" s="33"/>
      <c r="K20" s="33"/>
      <c r="L20" s="33"/>
      <c r="M20" s="33"/>
      <c r="N20" s="33"/>
      <c r="O20" s="33"/>
      <c r="P20" s="33"/>
      <c r="Q20" s="33"/>
      <c r="R20" s="33"/>
      <c r="S20" s="33"/>
      <c r="T20" s="33"/>
      <c r="U20" s="33"/>
      <c r="V20" s="33"/>
      <c r="W20" s="39"/>
      <c r="X20" s="40"/>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row>
    <row r="21" spans="2:88">
      <c r="F21" s="33"/>
      <c r="G21" s="33"/>
      <c r="H21" s="33"/>
      <c r="I21" s="33"/>
      <c r="J21" s="33"/>
      <c r="K21" s="33"/>
      <c r="L21" s="33"/>
      <c r="M21" s="33"/>
      <c r="N21" s="33"/>
      <c r="O21" s="33"/>
      <c r="P21" s="33"/>
      <c r="Q21" s="33"/>
      <c r="R21" s="33"/>
      <c r="S21" s="33"/>
      <c r="T21" s="33"/>
      <c r="U21" s="33"/>
      <c r="V21" s="33"/>
      <c r="W21" s="39"/>
      <c r="X21" s="40"/>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row>
    <row r="22" spans="2:88">
      <c r="F22" s="33"/>
      <c r="G22" s="33"/>
      <c r="H22" s="33"/>
      <c r="I22" s="33"/>
      <c r="J22" s="33"/>
      <c r="K22" s="33"/>
      <c r="L22" s="33"/>
      <c r="M22" s="33"/>
      <c r="N22" s="33"/>
      <c r="O22" s="33"/>
      <c r="P22" s="33"/>
      <c r="Q22" s="33"/>
      <c r="R22" s="33"/>
      <c r="S22" s="33"/>
      <c r="T22" s="33"/>
      <c r="U22" s="33"/>
      <c r="V22" s="33"/>
      <c r="W22" s="39"/>
      <c r="X22" s="40"/>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row>
    <row r="23" spans="2:88">
      <c r="F23" s="33"/>
      <c r="G23" s="33"/>
      <c r="H23" s="33"/>
      <c r="I23" s="33"/>
      <c r="J23" s="33"/>
      <c r="K23" s="33"/>
      <c r="L23" s="33"/>
      <c r="M23" s="33"/>
      <c r="N23" s="33"/>
      <c r="O23" s="33"/>
      <c r="P23" s="33"/>
      <c r="Q23" s="33"/>
      <c r="R23" s="33"/>
      <c r="S23" s="33"/>
      <c r="T23" s="33"/>
      <c r="U23" s="33"/>
      <c r="V23" s="33"/>
      <c r="W23" s="39"/>
      <c r="X23" s="40"/>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row>
    <row r="24" spans="2:88">
      <c r="F24" s="33"/>
      <c r="G24" s="33"/>
      <c r="H24" s="33"/>
      <c r="I24" s="33"/>
      <c r="J24" s="33"/>
      <c r="K24" s="33"/>
      <c r="L24" s="33"/>
      <c r="M24" s="33"/>
      <c r="N24" s="33"/>
      <c r="O24" s="33"/>
      <c r="P24" s="33"/>
      <c r="Q24" s="33"/>
      <c r="R24" s="33"/>
      <c r="S24" s="33"/>
      <c r="T24" s="33"/>
      <c r="U24" s="33"/>
      <c r="V24" s="33"/>
      <c r="W24" s="39"/>
      <c r="X24" s="40"/>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row>
    <row r="25" spans="2:88">
      <c r="F25" s="33"/>
      <c r="G25" s="33"/>
      <c r="H25" s="33"/>
      <c r="I25" s="33"/>
      <c r="J25" s="33"/>
      <c r="K25" s="33"/>
      <c r="L25" s="33"/>
      <c r="M25" s="33"/>
      <c r="N25" s="33"/>
      <c r="O25" s="33"/>
      <c r="P25" s="33"/>
      <c r="Q25" s="33"/>
      <c r="R25" s="33"/>
      <c r="S25" s="33"/>
      <c r="T25" s="33"/>
      <c r="U25" s="33"/>
      <c r="V25" s="33"/>
      <c r="W25" s="39"/>
      <c r="X25" s="40"/>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row>
    <row r="26" spans="2:88">
      <c r="F26" s="33"/>
      <c r="G26" s="33"/>
      <c r="H26" s="33"/>
      <c r="I26" s="33"/>
      <c r="J26" s="33"/>
      <c r="K26" s="33"/>
      <c r="L26" s="33"/>
      <c r="M26" s="33"/>
      <c r="N26" s="33"/>
      <c r="O26" s="33"/>
      <c r="P26" s="33"/>
      <c r="Q26" s="33"/>
      <c r="R26" s="33"/>
      <c r="S26" s="33"/>
      <c r="T26" s="33"/>
      <c r="U26" s="33"/>
      <c r="V26" s="33"/>
      <c r="W26" s="39"/>
      <c r="X26" s="40"/>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row>
    <row r="27" spans="2:88">
      <c r="F27" s="33"/>
      <c r="G27" s="33"/>
      <c r="H27" s="33"/>
      <c r="I27" s="33"/>
      <c r="J27" s="33"/>
      <c r="K27" s="33"/>
      <c r="L27" s="33"/>
      <c r="M27" s="33"/>
      <c r="N27" s="33"/>
      <c r="O27" s="33"/>
      <c r="P27" s="33"/>
      <c r="Q27" s="33"/>
      <c r="R27" s="33"/>
      <c r="S27" s="33"/>
      <c r="T27" s="33"/>
      <c r="U27" s="33"/>
      <c r="V27" s="33"/>
      <c r="W27" s="39"/>
      <c r="X27" s="40"/>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row>
    <row r="28" spans="2:88" ht="12.75" customHeight="1">
      <c r="B28" s="342" t="s">
        <v>621</v>
      </c>
      <c r="C28" s="248"/>
      <c r="F28" s="33"/>
      <c r="G28" s="33"/>
      <c r="H28" s="33"/>
      <c r="I28" s="33"/>
      <c r="J28" s="33"/>
      <c r="K28" s="33"/>
      <c r="L28" s="33"/>
      <c r="M28" s="33"/>
      <c r="N28" s="33"/>
      <c r="O28" s="33"/>
      <c r="P28" s="33"/>
      <c r="Q28" s="33"/>
      <c r="R28" s="33"/>
      <c r="S28" s="33"/>
      <c r="T28" s="33"/>
      <c r="U28" s="33"/>
      <c r="V28" s="33"/>
      <c r="W28" s="39"/>
      <c r="X28" s="40"/>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row>
    <row r="29" spans="2:88">
      <c r="B29" s="342"/>
      <c r="C29" s="246"/>
      <c r="F29" s="33"/>
      <c r="G29" s="33"/>
      <c r="H29" s="33"/>
      <c r="I29" s="33"/>
      <c r="J29" s="33"/>
      <c r="K29" s="33"/>
      <c r="L29" s="33"/>
      <c r="M29" s="33"/>
      <c r="N29" s="33"/>
      <c r="O29" s="33"/>
      <c r="P29" s="33"/>
      <c r="Q29" s="33"/>
      <c r="R29" s="33"/>
      <c r="S29" s="33"/>
      <c r="T29" s="33"/>
      <c r="U29" s="33"/>
      <c r="V29" s="33"/>
      <c r="W29" s="39"/>
      <c r="X29" s="40"/>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row>
    <row r="30" spans="2:88">
      <c r="B30" s="342"/>
      <c r="C30" s="246"/>
      <c r="F30" s="33"/>
      <c r="G30" s="33"/>
      <c r="H30" s="33"/>
      <c r="I30" s="33"/>
      <c r="J30" s="33"/>
      <c r="K30" s="33"/>
      <c r="L30" s="33"/>
      <c r="M30" s="33"/>
      <c r="N30" s="33"/>
      <c r="O30" s="33"/>
      <c r="P30" s="33"/>
      <c r="Q30" s="33"/>
      <c r="R30" s="33"/>
      <c r="S30" s="33"/>
      <c r="T30" s="33"/>
      <c r="U30" s="33"/>
      <c r="V30" s="33"/>
      <c r="W30" s="39"/>
      <c r="X30" s="40"/>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row>
    <row r="31" spans="2:88">
      <c r="B31" s="342"/>
      <c r="C31" s="246"/>
      <c r="F31" s="33"/>
      <c r="G31" s="33"/>
      <c r="H31" s="33"/>
      <c r="I31" s="33"/>
      <c r="J31" s="33"/>
      <c r="K31" s="33"/>
      <c r="L31" s="33"/>
      <c r="M31" s="33"/>
      <c r="N31" s="33"/>
      <c r="O31" s="33"/>
      <c r="P31" s="33"/>
      <c r="Q31" s="33"/>
      <c r="R31" s="33"/>
      <c r="S31" s="33"/>
      <c r="T31" s="33"/>
      <c r="U31" s="33"/>
      <c r="V31" s="33"/>
      <c r="W31" s="39"/>
      <c r="X31" s="40"/>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row>
    <row r="32" spans="2:88">
      <c r="B32" s="342"/>
      <c r="C32" s="246"/>
      <c r="F32" s="33"/>
      <c r="G32" s="33"/>
      <c r="H32" s="33"/>
      <c r="I32" s="33"/>
      <c r="J32" s="33"/>
      <c r="K32" s="33"/>
      <c r="L32" s="33"/>
      <c r="M32" s="33"/>
      <c r="N32" s="33"/>
      <c r="O32" s="33"/>
      <c r="P32" s="33"/>
      <c r="Q32" s="33"/>
      <c r="R32" s="33"/>
      <c r="S32" s="33"/>
      <c r="T32" s="33"/>
      <c r="U32" s="33"/>
      <c r="V32" s="33"/>
      <c r="W32" s="39"/>
      <c r="X32" s="40"/>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row>
    <row r="33" spans="2:88">
      <c r="B33" s="342"/>
      <c r="C33" s="246"/>
      <c r="F33" s="33"/>
      <c r="G33" s="33"/>
      <c r="H33" s="33"/>
      <c r="I33" s="33"/>
      <c r="J33" s="33"/>
      <c r="K33" s="33"/>
      <c r="L33" s="33"/>
      <c r="M33" s="33"/>
      <c r="N33" s="33"/>
      <c r="O33" s="33"/>
      <c r="P33" s="33"/>
      <c r="Q33" s="33"/>
      <c r="R33" s="33"/>
      <c r="S33" s="33"/>
      <c r="T33" s="33"/>
      <c r="U33" s="33"/>
      <c r="V33" s="33"/>
      <c r="W33" s="39"/>
      <c r="X33" s="40"/>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row>
    <row r="34" spans="2:88">
      <c r="B34" s="342"/>
      <c r="F34" s="33"/>
      <c r="G34" s="33"/>
      <c r="H34" s="33"/>
      <c r="I34" s="33"/>
      <c r="J34" s="33"/>
      <c r="K34" s="33"/>
      <c r="L34" s="33"/>
      <c r="M34" s="33"/>
      <c r="N34" s="33"/>
      <c r="O34" s="33"/>
      <c r="P34" s="33"/>
      <c r="Q34" s="33"/>
      <c r="R34" s="33"/>
      <c r="S34" s="33"/>
      <c r="T34" s="33"/>
      <c r="U34" s="33"/>
      <c r="V34" s="33"/>
      <c r="W34" s="39"/>
      <c r="X34" s="40"/>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row>
    <row r="35" spans="2:88">
      <c r="B35" s="342"/>
      <c r="F35" s="33"/>
      <c r="G35" s="33"/>
      <c r="H35" s="33"/>
      <c r="I35" s="33"/>
      <c r="J35" s="33"/>
      <c r="K35" s="33"/>
      <c r="L35" s="33"/>
      <c r="M35" s="33"/>
      <c r="N35" s="33"/>
      <c r="O35" s="33"/>
      <c r="P35" s="33"/>
      <c r="Q35" s="33"/>
      <c r="R35" s="33"/>
      <c r="S35" s="33"/>
      <c r="T35" s="33"/>
      <c r="U35" s="33"/>
      <c r="V35" s="33"/>
      <c r="W35" s="39"/>
      <c r="X35" s="40"/>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row>
    <row r="36" spans="2:88">
      <c r="B36" s="342"/>
      <c r="F36" s="33"/>
      <c r="G36" s="33"/>
      <c r="H36" s="33"/>
      <c r="I36" s="33"/>
      <c r="J36" s="33"/>
      <c r="K36" s="33"/>
      <c r="L36" s="33"/>
      <c r="M36" s="33"/>
      <c r="N36" s="33"/>
      <c r="O36" s="33"/>
      <c r="P36" s="33"/>
      <c r="Q36" s="33"/>
      <c r="R36" s="33"/>
      <c r="S36" s="33"/>
      <c r="T36" s="33"/>
      <c r="U36" s="33"/>
      <c r="V36" s="33"/>
      <c r="W36" s="39"/>
      <c r="X36" s="40"/>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row>
    <row r="37" spans="2:88">
      <c r="B37" s="342"/>
      <c r="F37" s="33"/>
      <c r="G37" s="33"/>
      <c r="H37" s="33"/>
      <c r="I37" s="33"/>
      <c r="J37" s="33"/>
      <c r="K37" s="33"/>
      <c r="L37" s="33"/>
      <c r="M37" s="33"/>
      <c r="N37" s="33"/>
      <c r="O37" s="33"/>
      <c r="P37" s="33"/>
      <c r="Q37" s="33"/>
      <c r="R37" s="33"/>
      <c r="S37" s="33"/>
      <c r="T37" s="33"/>
      <c r="U37" s="33"/>
      <c r="V37" s="33"/>
      <c r="W37" s="39"/>
      <c r="X37" s="40"/>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row>
    <row r="38" spans="2:88">
      <c r="B38" s="342"/>
      <c r="F38" s="33"/>
      <c r="G38" s="33"/>
      <c r="H38" s="33"/>
      <c r="I38" s="33"/>
      <c r="J38" s="33"/>
      <c r="K38" s="33"/>
      <c r="L38" s="33"/>
      <c r="M38" s="33"/>
      <c r="N38" s="33"/>
      <c r="O38" s="33"/>
      <c r="P38" s="33"/>
      <c r="Q38" s="33"/>
      <c r="R38" s="33"/>
      <c r="S38" s="33"/>
      <c r="T38" s="33"/>
      <c r="U38" s="33"/>
      <c r="V38" s="33"/>
      <c r="W38" s="39"/>
      <c r="X38" s="40"/>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row>
    <row r="39" spans="2:88" s="31" customFormat="1">
      <c r="F39" s="33"/>
      <c r="G39" s="33"/>
      <c r="H39" s="33"/>
      <c r="I39" s="33"/>
      <c r="J39" s="33"/>
      <c r="K39" s="33"/>
      <c r="L39" s="33"/>
      <c r="M39" s="33"/>
      <c r="N39" s="33"/>
      <c r="O39" s="33"/>
      <c r="P39" s="33"/>
      <c r="Q39" s="33"/>
      <c r="R39" s="33"/>
      <c r="S39" s="33"/>
      <c r="T39" s="33"/>
      <c r="U39" s="33"/>
      <c r="V39" s="33"/>
      <c r="W39" s="33"/>
    </row>
    <row r="40" spans="2:88">
      <c r="F40" s="33"/>
      <c r="G40" s="33"/>
      <c r="H40" s="33"/>
      <c r="I40" s="33"/>
      <c r="J40" s="33"/>
      <c r="K40" s="33"/>
      <c r="L40" s="33"/>
      <c r="M40" s="33"/>
      <c r="N40" s="33"/>
      <c r="O40" s="33"/>
      <c r="P40" s="33"/>
      <c r="Q40" s="33"/>
      <c r="R40" s="33"/>
      <c r="S40" s="33"/>
      <c r="T40" s="33"/>
      <c r="U40" s="33"/>
      <c r="V40" s="33"/>
      <c r="W40" s="39"/>
      <c r="X40" s="40"/>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row>
    <row r="41" spans="2:88">
      <c r="F41" s="33"/>
      <c r="G41" s="33"/>
      <c r="H41" s="33"/>
      <c r="I41" s="33"/>
      <c r="J41" s="33"/>
      <c r="K41" s="33"/>
      <c r="L41" s="33"/>
      <c r="M41" s="33"/>
      <c r="N41" s="33"/>
      <c r="O41" s="33"/>
      <c r="P41" s="33"/>
      <c r="Q41" s="33"/>
      <c r="R41" s="33"/>
      <c r="S41" s="33"/>
      <c r="T41" s="33"/>
      <c r="U41" s="33"/>
      <c r="V41" s="33"/>
      <c r="W41" s="39"/>
      <c r="X41" s="40"/>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row>
    <row r="42" spans="2:88">
      <c r="F42" s="33"/>
      <c r="G42" s="33"/>
      <c r="H42" s="33"/>
      <c r="I42" s="33"/>
      <c r="J42" s="33"/>
      <c r="K42" s="33"/>
      <c r="L42" s="33"/>
      <c r="M42" s="33"/>
      <c r="N42" s="33"/>
      <c r="O42" s="33"/>
      <c r="P42" s="33"/>
      <c r="Q42" s="33"/>
      <c r="R42" s="33"/>
      <c r="S42" s="33"/>
      <c r="T42" s="33"/>
      <c r="U42" s="33"/>
      <c r="V42" s="33"/>
      <c r="W42" s="39"/>
      <c r="X42" s="40"/>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row>
    <row r="43" spans="2:88">
      <c r="F43" s="33"/>
      <c r="G43" s="33"/>
      <c r="H43" s="33"/>
      <c r="I43" s="33"/>
      <c r="J43" s="33"/>
      <c r="K43" s="33"/>
      <c r="L43" s="33"/>
      <c r="M43" s="33"/>
      <c r="N43" s="33"/>
      <c r="O43" s="33"/>
      <c r="P43" s="33"/>
      <c r="Q43" s="33"/>
      <c r="R43" s="33"/>
      <c r="S43" s="33"/>
      <c r="T43" s="33"/>
      <c r="U43" s="33"/>
      <c r="V43" s="33"/>
      <c r="W43" s="39"/>
      <c r="X43" s="40"/>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row>
    <row r="44" spans="2:88">
      <c r="F44" s="33"/>
      <c r="G44" s="33"/>
      <c r="H44" s="33"/>
      <c r="I44" s="33"/>
      <c r="J44" s="33"/>
      <c r="K44" s="33"/>
      <c r="L44" s="33"/>
      <c r="M44" s="33"/>
      <c r="N44" s="33"/>
      <c r="O44" s="33"/>
      <c r="P44" s="33"/>
      <c r="Q44" s="33"/>
      <c r="R44" s="33"/>
      <c r="S44" s="33"/>
      <c r="T44" s="33"/>
      <c r="U44" s="33"/>
      <c r="V44" s="33"/>
      <c r="W44" s="39"/>
      <c r="X44" s="40"/>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row>
    <row r="45" spans="2:88">
      <c r="F45" s="33"/>
      <c r="G45" s="33"/>
      <c r="H45" s="33"/>
      <c r="I45" s="33"/>
      <c r="J45" s="33"/>
      <c r="K45" s="33"/>
      <c r="L45" s="33"/>
      <c r="M45" s="33"/>
      <c r="N45" s="33"/>
      <c r="O45" s="33"/>
      <c r="P45" s="33"/>
      <c r="Q45" s="33"/>
      <c r="R45" s="33"/>
      <c r="S45" s="33"/>
      <c r="T45" s="33"/>
      <c r="U45" s="33"/>
      <c r="V45" s="33"/>
      <c r="W45" s="39"/>
      <c r="X45" s="40"/>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row>
    <row r="46" spans="2:88" ht="19.350000000000001" customHeight="1">
      <c r="B46" s="33"/>
      <c r="C46" s="33"/>
      <c r="F46" s="33"/>
      <c r="G46" s="33"/>
      <c r="H46" s="33"/>
      <c r="I46" s="33"/>
      <c r="J46" s="33"/>
      <c r="K46" s="33"/>
      <c r="L46" s="33"/>
      <c r="M46" s="33"/>
      <c r="N46" s="33"/>
      <c r="O46" s="33"/>
      <c r="P46" s="33"/>
      <c r="Q46" s="33"/>
      <c r="R46" s="33"/>
      <c r="S46" s="33"/>
      <c r="T46" s="33"/>
      <c r="U46" s="33"/>
      <c r="V46" s="33"/>
      <c r="W46" s="39"/>
      <c r="X46" s="40"/>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row>
    <row r="47" spans="2:88" s="33" customFormat="1" ht="25.35" customHeight="1">
      <c r="D47" s="31"/>
      <c r="E47" s="31"/>
    </row>
    <row r="48" spans="2:88" s="33" customFormat="1" ht="25.35" customHeight="1">
      <c r="D48" s="31"/>
      <c r="E48" s="31"/>
    </row>
    <row r="49" spans="4:88" s="33" customFormat="1" ht="25.35" customHeight="1">
      <c r="D49" s="31"/>
      <c r="E49" s="31"/>
    </row>
    <row r="50" spans="4:88" s="33" customFormat="1" ht="25.35" customHeight="1">
      <c r="D50" s="31"/>
      <c r="E50" s="31"/>
    </row>
    <row r="51" spans="4:88">
      <c r="F51" s="33"/>
      <c r="G51" s="33"/>
      <c r="H51" s="33"/>
      <c r="I51" s="33"/>
      <c r="J51" s="33"/>
      <c r="K51" s="33"/>
      <c r="L51" s="33"/>
      <c r="M51" s="33"/>
      <c r="N51" s="33"/>
      <c r="O51" s="33"/>
      <c r="P51" s="33"/>
      <c r="Q51" s="33"/>
      <c r="R51" s="33"/>
      <c r="S51" s="33"/>
      <c r="T51" s="33"/>
      <c r="U51" s="33"/>
      <c r="V51" s="33"/>
      <c r="W51" s="39"/>
      <c r="X51" s="40"/>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row>
    <row r="52" spans="4:88" s="31" customFormat="1" ht="20.100000000000001" customHeight="1"/>
    <row r="53" spans="4:88" s="31" customFormat="1" ht="132" customHeight="1">
      <c r="F53" s="230"/>
      <c r="G53" s="230"/>
    </row>
    <row r="54" spans="4:88" s="31" customFormat="1" ht="20.100000000000001" customHeight="1"/>
    <row r="55" spans="4:88">
      <c r="F55" s="33"/>
      <c r="G55" s="33"/>
      <c r="H55" s="33"/>
      <c r="I55" s="33"/>
      <c r="J55" s="33"/>
      <c r="K55" s="33"/>
      <c r="L55" s="31"/>
      <c r="M55" s="31"/>
      <c r="N55" s="33"/>
      <c r="O55" s="33"/>
      <c r="P55" s="33"/>
      <c r="Q55" s="33"/>
      <c r="R55" s="33"/>
      <c r="S55" s="33"/>
      <c r="T55" s="33"/>
      <c r="U55" s="33"/>
      <c r="V55" s="33"/>
      <c r="W55" s="39"/>
      <c r="X55" s="40"/>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row>
    <row r="56" spans="4:88">
      <c r="F56" s="33"/>
      <c r="G56" s="33"/>
      <c r="H56" s="33"/>
      <c r="I56" s="33"/>
      <c r="J56" s="33"/>
      <c r="K56" s="33"/>
      <c r="L56" s="31"/>
      <c r="M56" s="31"/>
      <c r="N56" s="33"/>
      <c r="O56" s="33"/>
      <c r="P56" s="33"/>
      <c r="Q56" s="33"/>
      <c r="R56" s="33"/>
      <c r="S56" s="33"/>
      <c r="T56" s="33"/>
      <c r="U56" s="33"/>
      <c r="V56" s="33"/>
      <c r="W56" s="39"/>
      <c r="X56" s="40"/>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row>
    <row r="57" spans="4:88">
      <c r="F57" s="33"/>
      <c r="G57" s="33"/>
      <c r="H57" s="33"/>
      <c r="I57" s="33"/>
      <c r="J57" s="33"/>
      <c r="K57" s="33"/>
      <c r="L57" s="31"/>
      <c r="M57" s="31"/>
      <c r="N57" s="33"/>
      <c r="O57" s="33"/>
      <c r="P57" s="33"/>
      <c r="Q57" s="33"/>
      <c r="R57" s="33"/>
      <c r="S57" s="33"/>
      <c r="T57" s="33"/>
      <c r="U57" s="33"/>
      <c r="V57" s="33"/>
      <c r="W57" s="39"/>
      <c r="X57" s="40"/>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row>
    <row r="58" spans="4:88">
      <c r="F58" s="33"/>
      <c r="G58" s="33"/>
      <c r="H58" s="33"/>
      <c r="I58" s="33"/>
      <c r="J58" s="33"/>
      <c r="K58" s="33"/>
      <c r="L58" s="31"/>
      <c r="M58" s="31"/>
      <c r="N58" s="33"/>
      <c r="O58" s="33"/>
      <c r="P58" s="33"/>
      <c r="Q58" s="33"/>
      <c r="R58" s="33"/>
      <c r="S58" s="33"/>
      <c r="T58" s="33"/>
      <c r="U58" s="33"/>
      <c r="V58" s="33"/>
      <c r="W58" s="39"/>
      <c r="X58" s="40"/>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row>
    <row r="59" spans="4:88" ht="12.75" customHeight="1">
      <c r="F59" s="33"/>
      <c r="G59" s="33"/>
      <c r="H59" s="33"/>
      <c r="I59" s="33"/>
      <c r="J59" s="33"/>
      <c r="K59" s="33"/>
      <c r="L59" s="31"/>
      <c r="M59" s="31"/>
      <c r="N59" s="33"/>
      <c r="O59" s="33"/>
      <c r="P59" s="33"/>
      <c r="Q59" s="33"/>
      <c r="R59" s="33"/>
      <c r="S59" s="33"/>
      <c r="T59" s="33"/>
      <c r="U59" s="33"/>
      <c r="V59" s="33"/>
      <c r="W59" s="39"/>
      <c r="X59" s="40"/>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row>
    <row r="60" spans="4:88">
      <c r="F60" s="33"/>
      <c r="G60" s="33"/>
      <c r="H60" s="33"/>
      <c r="I60" s="33"/>
      <c r="J60" s="33"/>
      <c r="K60" s="33"/>
      <c r="L60" s="33"/>
      <c r="M60" s="33"/>
      <c r="N60" s="33"/>
      <c r="O60" s="33"/>
      <c r="P60" s="33"/>
      <c r="Q60" s="33"/>
      <c r="R60" s="33"/>
      <c r="S60" s="33"/>
      <c r="T60" s="33"/>
      <c r="U60" s="33"/>
      <c r="V60" s="33"/>
      <c r="W60" s="39"/>
      <c r="X60" s="40"/>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row>
    <row r="61" spans="4:88">
      <c r="F61" s="33"/>
      <c r="G61" s="33"/>
      <c r="H61" s="33"/>
      <c r="I61" s="33"/>
      <c r="J61" s="33"/>
      <c r="K61" s="33"/>
      <c r="L61" s="33"/>
      <c r="M61" s="33"/>
      <c r="N61" s="33"/>
      <c r="O61" s="33"/>
      <c r="P61" s="33"/>
      <c r="Q61" s="33"/>
      <c r="R61" s="33"/>
      <c r="S61" s="33"/>
      <c r="T61" s="33"/>
      <c r="U61" s="33"/>
      <c r="V61" s="33"/>
      <c r="W61" s="39"/>
      <c r="X61" s="40"/>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row>
    <row r="62" spans="4:88">
      <c r="F62" s="33"/>
      <c r="G62" s="33"/>
      <c r="H62" s="33"/>
      <c r="I62" s="33"/>
      <c r="J62" s="33"/>
      <c r="K62" s="33"/>
      <c r="L62" s="33"/>
      <c r="M62" s="33"/>
      <c r="N62" s="33"/>
      <c r="O62" s="33"/>
      <c r="P62" s="33"/>
      <c r="Q62" s="33"/>
      <c r="R62" s="33"/>
      <c r="S62" s="33"/>
      <c r="T62" s="33"/>
      <c r="U62" s="33"/>
      <c r="V62" s="33"/>
      <c r="W62" s="39"/>
      <c r="X62" s="40"/>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row>
    <row r="63" spans="4:88">
      <c r="F63" s="33"/>
      <c r="G63" s="33"/>
      <c r="H63" s="33"/>
      <c r="I63" s="33"/>
      <c r="J63" s="33"/>
      <c r="K63" s="33"/>
      <c r="L63" s="33"/>
      <c r="M63" s="33"/>
      <c r="N63" s="33"/>
      <c r="O63" s="33"/>
      <c r="P63" s="33"/>
      <c r="Q63" s="33"/>
      <c r="R63" s="33"/>
      <c r="S63" s="33"/>
      <c r="T63" s="33"/>
      <c r="U63" s="33"/>
      <c r="V63" s="33"/>
      <c r="W63" s="39"/>
      <c r="X63" s="40"/>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row>
    <row r="64" spans="4:88">
      <c r="F64" s="33"/>
      <c r="G64" s="33"/>
      <c r="H64" s="33"/>
      <c r="I64" s="33"/>
      <c r="J64" s="33"/>
      <c r="K64" s="33"/>
      <c r="L64" s="33"/>
      <c r="M64" s="33"/>
      <c r="N64" s="33"/>
      <c r="O64" s="33"/>
      <c r="P64" s="33"/>
      <c r="Q64" s="33"/>
      <c r="R64" s="33"/>
      <c r="S64" s="33"/>
      <c r="T64" s="33"/>
      <c r="U64" s="33"/>
      <c r="V64" s="33"/>
      <c r="W64" s="39"/>
      <c r="X64" s="40"/>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row>
    <row r="65" spans="6:88">
      <c r="F65" s="33"/>
      <c r="G65" s="33"/>
      <c r="H65" s="33"/>
      <c r="I65" s="33"/>
      <c r="J65" s="33"/>
      <c r="K65" s="33"/>
      <c r="L65" s="33"/>
      <c r="M65" s="33"/>
      <c r="N65" s="33"/>
      <c r="O65" s="33"/>
      <c r="P65" s="33"/>
      <c r="Q65" s="33"/>
      <c r="R65" s="33"/>
      <c r="S65" s="33"/>
      <c r="T65" s="33"/>
      <c r="U65" s="33"/>
      <c r="V65" s="33"/>
      <c r="W65" s="39"/>
      <c r="X65" s="40"/>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row>
    <row r="66" spans="6:88">
      <c r="F66" s="33"/>
      <c r="G66" s="33"/>
      <c r="H66" s="33"/>
      <c r="I66" s="33"/>
      <c r="J66" s="33"/>
      <c r="K66" s="33"/>
      <c r="L66" s="33"/>
      <c r="M66" s="33"/>
      <c r="N66" s="33"/>
      <c r="O66" s="33"/>
      <c r="P66" s="33"/>
      <c r="Q66" s="33"/>
      <c r="R66" s="33"/>
      <c r="S66" s="33"/>
      <c r="T66" s="33"/>
      <c r="U66" s="33"/>
      <c r="V66" s="33"/>
      <c r="W66" s="39"/>
      <c r="X66" s="40"/>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row>
    <row r="67" spans="6:88">
      <c r="F67" s="33"/>
      <c r="G67" s="33"/>
      <c r="H67" s="33"/>
      <c r="I67" s="33"/>
      <c r="J67" s="33"/>
      <c r="K67" s="33"/>
      <c r="L67" s="33"/>
      <c r="M67" s="33"/>
      <c r="N67" s="33"/>
      <c r="O67" s="33"/>
      <c r="P67" s="33"/>
      <c r="Q67" s="33"/>
      <c r="R67" s="33"/>
      <c r="S67" s="33"/>
      <c r="T67" s="33"/>
      <c r="U67" s="33"/>
      <c r="V67" s="33"/>
      <c r="W67" s="39"/>
      <c r="X67" s="40"/>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row>
    <row r="68" spans="6:88">
      <c r="F68" s="33"/>
      <c r="G68" s="33"/>
      <c r="H68" s="33"/>
      <c r="I68" s="33"/>
      <c r="J68" s="33"/>
      <c r="K68" s="33"/>
      <c r="L68" s="33"/>
      <c r="M68" s="33"/>
      <c r="N68" s="33"/>
      <c r="O68" s="33"/>
      <c r="P68" s="33"/>
      <c r="Q68" s="33"/>
      <c r="R68" s="33"/>
      <c r="S68" s="33"/>
      <c r="T68" s="33"/>
      <c r="U68" s="33"/>
      <c r="V68" s="33"/>
      <c r="W68" s="39"/>
      <c r="X68" s="40"/>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row>
    <row r="69" spans="6:88">
      <c r="F69" s="33"/>
      <c r="G69" s="33"/>
      <c r="H69" s="33"/>
      <c r="I69" s="33"/>
      <c r="J69" s="33"/>
      <c r="K69" s="33"/>
      <c r="L69" s="33"/>
      <c r="M69" s="33"/>
      <c r="N69" s="33"/>
      <c r="O69" s="33"/>
      <c r="P69" s="33"/>
      <c r="Q69" s="33"/>
      <c r="R69" s="33"/>
      <c r="S69" s="33"/>
      <c r="T69" s="33"/>
      <c r="U69" s="33"/>
      <c r="V69" s="33"/>
      <c r="W69" s="39"/>
      <c r="X69" s="40"/>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row>
    <row r="70" spans="6:88">
      <c r="F70" s="33"/>
      <c r="G70" s="33"/>
      <c r="H70" s="33"/>
      <c r="I70" s="33"/>
      <c r="J70" s="33"/>
      <c r="K70" s="33"/>
      <c r="L70" s="33"/>
      <c r="M70" s="33"/>
      <c r="N70" s="33"/>
      <c r="O70" s="33"/>
      <c r="P70" s="33"/>
      <c r="Q70" s="33"/>
      <c r="R70" s="33"/>
      <c r="S70" s="33"/>
      <c r="T70" s="33"/>
      <c r="U70" s="33"/>
      <c r="V70" s="33"/>
      <c r="W70" s="39"/>
      <c r="X70" s="40"/>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row>
    <row r="71" spans="6:88">
      <c r="F71" s="33"/>
      <c r="G71" s="33"/>
      <c r="H71" s="33"/>
      <c r="I71" s="33"/>
      <c r="J71" s="33"/>
      <c r="K71" s="33"/>
      <c r="L71" s="33"/>
      <c r="M71" s="33"/>
      <c r="N71" s="33"/>
      <c r="O71" s="33"/>
      <c r="P71" s="33"/>
      <c r="Q71" s="33"/>
      <c r="R71" s="33"/>
      <c r="S71" s="33"/>
      <c r="T71" s="33"/>
      <c r="U71" s="33"/>
      <c r="V71" s="33"/>
      <c r="W71" s="39"/>
      <c r="X71" s="40"/>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row>
    <row r="72" spans="6:88">
      <c r="F72" s="33"/>
      <c r="G72" s="33"/>
      <c r="H72" s="33"/>
      <c r="I72" s="33"/>
      <c r="J72" s="33"/>
      <c r="K72" s="33"/>
      <c r="L72" s="33"/>
      <c r="M72" s="33"/>
      <c r="N72" s="33"/>
      <c r="O72" s="33"/>
      <c r="P72" s="33"/>
      <c r="Q72" s="33"/>
      <c r="R72" s="33"/>
      <c r="S72" s="33"/>
      <c r="T72" s="33"/>
      <c r="U72" s="33"/>
      <c r="V72" s="33"/>
      <c r="W72" s="39"/>
      <c r="X72" s="40"/>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row>
    <row r="73" spans="6:88">
      <c r="F73" s="33"/>
      <c r="G73" s="33"/>
      <c r="H73" s="33"/>
      <c r="I73" s="33"/>
      <c r="J73" s="33"/>
      <c r="K73" s="33"/>
      <c r="L73" s="33"/>
      <c r="M73" s="33"/>
      <c r="N73" s="33"/>
      <c r="O73" s="33"/>
      <c r="P73" s="33"/>
      <c r="Q73" s="33"/>
      <c r="R73" s="33"/>
      <c r="S73" s="33"/>
      <c r="T73" s="33"/>
      <c r="U73" s="33"/>
      <c r="V73" s="33"/>
      <c r="W73" s="39"/>
      <c r="X73" s="40"/>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row>
    <row r="74" spans="6:88">
      <c r="F74" s="33"/>
      <c r="G74" s="33"/>
      <c r="H74" s="33"/>
      <c r="I74" s="33"/>
      <c r="J74" s="33"/>
      <c r="K74" s="33"/>
      <c r="L74" s="33"/>
      <c r="M74" s="33"/>
      <c r="N74" s="33"/>
      <c r="O74" s="33"/>
      <c r="P74" s="33"/>
      <c r="Q74" s="33"/>
      <c r="R74" s="33"/>
      <c r="S74" s="33"/>
      <c r="T74" s="33"/>
      <c r="U74" s="33"/>
      <c r="V74" s="33"/>
      <c r="W74" s="39"/>
      <c r="X74" s="40"/>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row>
    <row r="75" spans="6:88">
      <c r="F75" s="33"/>
      <c r="G75" s="33"/>
      <c r="H75" s="33"/>
      <c r="I75" s="33"/>
      <c r="J75" s="33"/>
      <c r="K75" s="33"/>
      <c r="L75" s="33"/>
      <c r="M75" s="33"/>
      <c r="N75" s="33"/>
      <c r="O75" s="33"/>
      <c r="P75" s="33"/>
      <c r="Q75" s="33"/>
      <c r="R75" s="33"/>
      <c r="S75" s="33"/>
      <c r="T75" s="33"/>
      <c r="U75" s="33"/>
      <c r="V75" s="33"/>
      <c r="W75" s="39"/>
      <c r="X75" s="40"/>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row>
    <row r="76" spans="6:88">
      <c r="F76" s="33"/>
      <c r="G76" s="33"/>
      <c r="H76" s="33"/>
      <c r="I76" s="33"/>
      <c r="J76" s="33"/>
      <c r="K76" s="33"/>
      <c r="L76" s="33"/>
      <c r="M76" s="33"/>
      <c r="N76" s="33"/>
      <c r="O76" s="33"/>
      <c r="P76" s="33"/>
      <c r="Q76" s="33"/>
      <c r="R76" s="33"/>
      <c r="S76" s="33"/>
      <c r="T76" s="33"/>
      <c r="U76" s="33"/>
      <c r="V76" s="33"/>
      <c r="W76" s="39"/>
      <c r="X76" s="40"/>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row>
    <row r="77" spans="6:88">
      <c r="F77" s="33"/>
      <c r="G77" s="33"/>
      <c r="H77" s="33"/>
      <c r="I77" s="33"/>
      <c r="J77" s="33"/>
      <c r="K77" s="33"/>
      <c r="L77" s="33"/>
      <c r="M77" s="33"/>
      <c r="N77" s="33"/>
      <c r="O77" s="33"/>
      <c r="P77" s="33"/>
      <c r="Q77" s="33"/>
      <c r="R77" s="33"/>
      <c r="S77" s="33"/>
      <c r="T77" s="33"/>
      <c r="U77" s="33"/>
      <c r="V77" s="33"/>
      <c r="W77" s="39"/>
      <c r="X77" s="40"/>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row>
    <row r="78" spans="6:88">
      <c r="F78" s="33"/>
      <c r="G78" s="33"/>
      <c r="H78" s="33"/>
      <c r="I78" s="33"/>
      <c r="J78" s="33"/>
      <c r="K78" s="33"/>
      <c r="L78" s="33"/>
      <c r="M78" s="33"/>
      <c r="N78" s="33"/>
      <c r="O78" s="33"/>
      <c r="P78" s="33"/>
      <c r="Q78" s="33"/>
      <c r="R78" s="33"/>
      <c r="S78" s="33"/>
      <c r="T78" s="33"/>
      <c r="U78" s="33"/>
      <c r="V78" s="33"/>
      <c r="W78" s="39"/>
      <c r="X78" s="40"/>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row>
    <row r="79" spans="6:88">
      <c r="F79" s="33"/>
      <c r="G79" s="33"/>
      <c r="H79" s="33"/>
      <c r="I79" s="33"/>
      <c r="J79" s="33"/>
      <c r="K79" s="33"/>
      <c r="L79" s="33"/>
      <c r="M79" s="33"/>
      <c r="N79" s="33"/>
      <c r="O79" s="33"/>
      <c r="P79" s="33"/>
      <c r="Q79" s="33"/>
      <c r="R79" s="33"/>
      <c r="S79" s="33"/>
      <c r="T79" s="33"/>
      <c r="U79" s="33"/>
      <c r="V79" s="33"/>
      <c r="W79" s="39"/>
      <c r="X79" s="40"/>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row>
    <row r="80" spans="6:88">
      <c r="F80" s="33"/>
      <c r="G80" s="33"/>
      <c r="H80" s="33"/>
      <c r="I80" s="33"/>
      <c r="J80" s="33"/>
      <c r="K80" s="33"/>
      <c r="L80" s="33"/>
      <c r="M80" s="33"/>
      <c r="N80" s="33"/>
      <c r="O80" s="33"/>
      <c r="P80" s="33"/>
      <c r="Q80" s="33"/>
      <c r="R80" s="33"/>
      <c r="S80" s="33"/>
      <c r="T80" s="33"/>
      <c r="U80" s="33"/>
      <c r="V80" s="33"/>
      <c r="W80" s="39"/>
      <c r="X80" s="40"/>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row>
    <row r="81" spans="6:88">
      <c r="F81" s="33"/>
      <c r="G81" s="33"/>
      <c r="H81" s="33"/>
      <c r="I81" s="33"/>
      <c r="J81" s="33"/>
      <c r="K81" s="33"/>
      <c r="L81" s="33"/>
      <c r="M81" s="33"/>
      <c r="N81" s="33"/>
      <c r="O81" s="33"/>
      <c r="P81" s="33"/>
      <c r="Q81" s="33"/>
      <c r="R81" s="33"/>
      <c r="S81" s="33"/>
      <c r="T81" s="33"/>
      <c r="U81" s="33"/>
      <c r="V81" s="33"/>
      <c r="W81" s="39"/>
      <c r="X81" s="40"/>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row>
    <row r="82" spans="6:88">
      <c r="F82" s="33"/>
      <c r="G82" s="33"/>
      <c r="H82" s="33"/>
      <c r="I82" s="33"/>
      <c r="J82" s="33"/>
      <c r="K82" s="33"/>
      <c r="L82" s="33"/>
      <c r="M82" s="33"/>
      <c r="N82" s="33"/>
      <c r="O82" s="33"/>
      <c r="P82" s="33"/>
      <c r="Q82" s="33"/>
      <c r="R82" s="33"/>
      <c r="S82" s="33"/>
      <c r="T82" s="33"/>
      <c r="U82" s="33"/>
      <c r="V82" s="33"/>
      <c r="W82" s="39"/>
      <c r="X82" s="40"/>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row>
    <row r="83" spans="6:88">
      <c r="F83" s="33"/>
      <c r="G83" s="33"/>
      <c r="H83" s="33"/>
      <c r="I83" s="33"/>
      <c r="J83" s="33"/>
      <c r="K83" s="33"/>
      <c r="L83" s="33"/>
      <c r="M83" s="33"/>
      <c r="N83" s="33"/>
      <c r="O83" s="33"/>
      <c r="P83" s="33"/>
      <c r="Q83" s="33"/>
      <c r="R83" s="33"/>
      <c r="S83" s="33"/>
      <c r="T83" s="33"/>
      <c r="U83" s="33"/>
      <c r="V83" s="33"/>
      <c r="W83" s="39"/>
      <c r="X83" s="40"/>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row>
    <row r="84" spans="6:88">
      <c r="F84" s="33"/>
      <c r="G84" s="33"/>
      <c r="H84" s="33"/>
      <c r="I84" s="33"/>
      <c r="J84" s="33"/>
      <c r="K84" s="33"/>
      <c r="L84" s="33"/>
      <c r="M84" s="33"/>
      <c r="N84" s="33"/>
      <c r="O84" s="33"/>
      <c r="P84" s="33"/>
      <c r="Q84" s="33"/>
      <c r="R84" s="33"/>
      <c r="S84" s="33"/>
      <c r="T84" s="33"/>
      <c r="U84" s="33"/>
      <c r="V84" s="33"/>
      <c r="W84" s="39"/>
      <c r="X84" s="40"/>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row>
    <row r="85" spans="6:88">
      <c r="F85" s="33"/>
      <c r="G85" s="33"/>
      <c r="H85" s="33"/>
      <c r="I85" s="33"/>
      <c r="J85" s="33"/>
      <c r="K85" s="33"/>
      <c r="L85" s="33"/>
      <c r="M85" s="33"/>
      <c r="N85" s="33"/>
      <c r="O85" s="33"/>
      <c r="P85" s="33"/>
      <c r="Q85" s="33"/>
      <c r="R85" s="33"/>
      <c r="S85" s="33"/>
      <c r="T85" s="33"/>
      <c r="U85" s="33"/>
      <c r="V85" s="33"/>
      <c r="W85" s="39"/>
      <c r="X85" s="40"/>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row>
    <row r="86" spans="6:88">
      <c r="F86" s="33"/>
      <c r="G86" s="33"/>
      <c r="H86" s="33"/>
      <c r="I86" s="33"/>
      <c r="J86" s="33"/>
      <c r="K86" s="33"/>
      <c r="L86" s="33"/>
      <c r="M86" s="33"/>
      <c r="N86" s="33"/>
      <c r="O86" s="33"/>
      <c r="P86" s="33"/>
      <c r="Q86" s="33"/>
      <c r="R86" s="33"/>
      <c r="S86" s="33"/>
      <c r="T86" s="33"/>
      <c r="U86" s="33"/>
      <c r="V86" s="33"/>
      <c r="W86" s="39"/>
      <c r="X86" s="40"/>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row>
    <row r="87" spans="6:88">
      <c r="F87" s="33"/>
      <c r="G87" s="33"/>
      <c r="H87" s="33"/>
      <c r="I87" s="33"/>
      <c r="J87" s="33"/>
      <c r="K87" s="33"/>
      <c r="L87" s="33"/>
      <c r="M87" s="33"/>
      <c r="N87" s="33"/>
      <c r="O87" s="33"/>
      <c r="P87" s="33"/>
      <c r="Q87" s="33"/>
      <c r="R87" s="33"/>
      <c r="S87" s="33"/>
      <c r="T87" s="33"/>
      <c r="U87" s="33"/>
      <c r="V87" s="33"/>
      <c r="W87" s="39"/>
      <c r="X87" s="40"/>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row>
    <row r="88" spans="6:88">
      <c r="F88" s="33"/>
      <c r="G88" s="33"/>
      <c r="H88" s="33"/>
      <c r="I88" s="33"/>
      <c r="J88" s="33"/>
      <c r="K88" s="33"/>
      <c r="L88" s="33"/>
      <c r="M88" s="33"/>
      <c r="N88" s="33"/>
      <c r="O88" s="33"/>
      <c r="P88" s="33"/>
      <c r="Q88" s="33"/>
      <c r="R88" s="33"/>
      <c r="S88" s="33"/>
      <c r="T88" s="33"/>
      <c r="U88" s="33"/>
      <c r="V88" s="33"/>
      <c r="W88" s="39"/>
      <c r="X88" s="40"/>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row>
    <row r="89" spans="6:88">
      <c r="F89" s="33"/>
      <c r="G89" s="33"/>
      <c r="H89" s="33"/>
      <c r="I89" s="33"/>
      <c r="J89" s="33"/>
      <c r="K89" s="33"/>
      <c r="L89" s="33"/>
      <c r="M89" s="33"/>
      <c r="N89" s="33"/>
      <c r="O89" s="33"/>
      <c r="P89" s="33"/>
      <c r="Q89" s="33"/>
      <c r="R89" s="33"/>
      <c r="S89" s="33"/>
      <c r="T89" s="33"/>
      <c r="U89" s="33"/>
      <c r="V89" s="33"/>
      <c r="W89" s="39"/>
      <c r="X89" s="40"/>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row>
    <row r="90" spans="6:88">
      <c r="F90" s="33"/>
      <c r="G90" s="33"/>
      <c r="H90" s="33"/>
      <c r="I90" s="33"/>
      <c r="J90" s="33"/>
      <c r="K90" s="33"/>
      <c r="L90" s="33"/>
      <c r="M90" s="33"/>
      <c r="N90" s="33"/>
      <c r="O90" s="33"/>
      <c r="P90" s="33"/>
      <c r="Q90" s="33"/>
      <c r="R90" s="33"/>
      <c r="S90" s="33"/>
      <c r="T90" s="33"/>
      <c r="U90" s="33"/>
      <c r="V90" s="33"/>
      <c r="W90" s="39"/>
      <c r="X90" s="40"/>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row>
    <row r="91" spans="6:88">
      <c r="F91" s="33"/>
      <c r="G91" s="33"/>
      <c r="H91" s="33"/>
      <c r="I91" s="33"/>
      <c r="J91" s="33"/>
      <c r="K91" s="33"/>
      <c r="L91" s="33"/>
      <c r="M91" s="33"/>
      <c r="N91" s="33"/>
      <c r="O91" s="33"/>
      <c r="P91" s="33"/>
      <c r="Q91" s="33"/>
      <c r="R91" s="33"/>
      <c r="S91" s="33"/>
      <c r="T91" s="33"/>
      <c r="U91" s="33"/>
      <c r="V91" s="33"/>
      <c r="W91" s="39"/>
      <c r="X91" s="40"/>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row>
    <row r="92" spans="6:88">
      <c r="F92" s="33"/>
      <c r="G92" s="33"/>
      <c r="H92" s="33"/>
      <c r="I92" s="33"/>
      <c r="J92" s="33"/>
      <c r="K92" s="33"/>
      <c r="L92" s="33"/>
      <c r="M92" s="33"/>
      <c r="N92" s="33"/>
      <c r="O92" s="33"/>
      <c r="P92" s="33"/>
      <c r="Q92" s="33"/>
      <c r="R92" s="33"/>
      <c r="S92" s="33"/>
      <c r="T92" s="33"/>
      <c r="U92" s="33"/>
      <c r="V92" s="33"/>
      <c r="W92" s="39"/>
      <c r="X92" s="40"/>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row>
    <row r="93" spans="6:88">
      <c r="F93" s="33"/>
      <c r="G93" s="33"/>
      <c r="H93" s="33"/>
      <c r="I93" s="33"/>
      <c r="J93" s="33"/>
      <c r="K93" s="33"/>
      <c r="L93" s="33"/>
      <c r="M93" s="33"/>
      <c r="N93" s="33"/>
      <c r="O93" s="33"/>
      <c r="P93" s="33"/>
      <c r="Q93" s="33"/>
      <c r="R93" s="33"/>
      <c r="S93" s="33"/>
      <c r="T93" s="33"/>
      <c r="U93" s="33"/>
      <c r="V93" s="33"/>
      <c r="W93" s="39"/>
      <c r="X93" s="40"/>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row>
    <row r="94" spans="6:88">
      <c r="F94" s="33"/>
      <c r="G94" s="33"/>
      <c r="H94" s="33"/>
      <c r="I94" s="33"/>
      <c r="J94" s="33"/>
      <c r="K94" s="33"/>
      <c r="L94" s="33"/>
      <c r="M94" s="33"/>
      <c r="N94" s="33"/>
      <c r="O94" s="33"/>
      <c r="P94" s="33"/>
      <c r="Q94" s="33"/>
      <c r="R94" s="33"/>
      <c r="S94" s="33"/>
      <c r="T94" s="33"/>
      <c r="U94" s="33"/>
      <c r="V94" s="33"/>
      <c r="W94" s="39"/>
      <c r="X94" s="40"/>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row>
    <row r="95" spans="6:88">
      <c r="F95" s="33"/>
      <c r="G95" s="33"/>
      <c r="H95" s="33"/>
      <c r="I95" s="33"/>
      <c r="J95" s="33"/>
      <c r="K95" s="33"/>
      <c r="L95" s="33"/>
      <c r="M95" s="33"/>
      <c r="N95" s="33"/>
      <c r="O95" s="33"/>
      <c r="P95" s="33"/>
      <c r="Q95" s="33"/>
      <c r="R95" s="33"/>
      <c r="S95" s="33"/>
      <c r="T95" s="33"/>
      <c r="U95" s="33"/>
      <c r="V95" s="33"/>
      <c r="W95" s="39"/>
      <c r="X95" s="40"/>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row>
    <row r="96" spans="6:88">
      <c r="F96" s="33"/>
      <c r="G96" s="33"/>
      <c r="H96" s="33"/>
      <c r="I96" s="33"/>
      <c r="J96" s="33"/>
      <c r="K96" s="33"/>
      <c r="L96" s="33"/>
      <c r="M96" s="33"/>
      <c r="N96" s="33"/>
      <c r="O96" s="33"/>
      <c r="P96" s="33"/>
      <c r="Q96" s="33"/>
      <c r="R96" s="33"/>
      <c r="S96" s="33"/>
      <c r="T96" s="33"/>
      <c r="U96" s="33"/>
      <c r="V96" s="33"/>
      <c r="W96" s="39"/>
      <c r="X96" s="40"/>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row>
    <row r="97" spans="6:88">
      <c r="F97" s="33"/>
      <c r="G97" s="33"/>
      <c r="H97" s="33"/>
      <c r="I97" s="33"/>
      <c r="J97" s="33"/>
      <c r="K97" s="33"/>
      <c r="L97" s="33"/>
      <c r="M97" s="33"/>
      <c r="N97" s="33"/>
      <c r="O97" s="33"/>
      <c r="P97" s="33"/>
      <c r="Q97" s="33"/>
      <c r="R97" s="33"/>
      <c r="S97" s="33"/>
      <c r="T97" s="33"/>
      <c r="U97" s="33"/>
      <c r="V97" s="33"/>
      <c r="W97" s="39"/>
      <c r="X97" s="40"/>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row>
    <row r="98" spans="6:88">
      <c r="F98" s="33"/>
      <c r="G98" s="33"/>
      <c r="H98" s="33"/>
      <c r="I98" s="33"/>
      <c r="J98" s="33"/>
      <c r="K98" s="33"/>
      <c r="L98" s="33"/>
      <c r="M98" s="33"/>
      <c r="N98" s="33"/>
      <c r="O98" s="33"/>
      <c r="P98" s="33"/>
      <c r="Q98" s="33"/>
      <c r="R98" s="33"/>
      <c r="S98" s="33"/>
      <c r="T98" s="33"/>
      <c r="U98" s="33"/>
      <c r="V98" s="33"/>
      <c r="W98" s="39"/>
      <c r="X98" s="40"/>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row>
    <row r="99" spans="6:88">
      <c r="F99" s="33"/>
      <c r="G99" s="33"/>
      <c r="H99" s="33"/>
      <c r="I99" s="33"/>
      <c r="J99" s="33"/>
      <c r="K99" s="33"/>
      <c r="L99" s="33"/>
      <c r="M99" s="33"/>
      <c r="N99" s="33"/>
      <c r="O99" s="33"/>
      <c r="P99" s="33"/>
      <c r="Q99" s="33"/>
      <c r="R99" s="33"/>
      <c r="S99" s="33"/>
      <c r="T99" s="33"/>
      <c r="U99" s="33"/>
      <c r="V99" s="33"/>
      <c r="W99" s="39"/>
      <c r="X99" s="40"/>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row>
    <row r="100" spans="6:88">
      <c r="F100" s="33"/>
      <c r="G100" s="33"/>
      <c r="H100" s="33"/>
      <c r="I100" s="33"/>
      <c r="J100" s="33"/>
      <c r="K100" s="33"/>
      <c r="L100" s="33"/>
      <c r="M100" s="33"/>
      <c r="N100" s="33"/>
      <c r="O100" s="33"/>
      <c r="P100" s="33"/>
      <c r="Q100" s="33"/>
      <c r="R100" s="33"/>
      <c r="S100" s="33"/>
      <c r="T100" s="33"/>
      <c r="U100" s="33"/>
      <c r="V100" s="33"/>
      <c r="W100" s="39"/>
      <c r="X100" s="40"/>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row>
    <row r="101" spans="6:88">
      <c r="F101" s="33"/>
      <c r="G101" s="33"/>
      <c r="H101" s="33"/>
      <c r="I101" s="33"/>
      <c r="J101" s="33"/>
      <c r="K101" s="33"/>
      <c r="L101" s="33"/>
      <c r="M101" s="33"/>
      <c r="N101" s="33"/>
      <c r="O101" s="33"/>
      <c r="P101" s="33"/>
      <c r="Q101" s="33"/>
      <c r="R101" s="33"/>
      <c r="S101" s="33"/>
      <c r="T101" s="33"/>
      <c r="U101" s="33"/>
      <c r="V101" s="33"/>
      <c r="W101" s="39"/>
      <c r="X101" s="40"/>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row>
    <row r="102" spans="6:88">
      <c r="F102" s="33"/>
      <c r="G102" s="33"/>
      <c r="H102" s="33"/>
      <c r="I102" s="33"/>
      <c r="J102" s="33"/>
      <c r="K102" s="33"/>
      <c r="L102" s="33"/>
      <c r="M102" s="33"/>
      <c r="N102" s="33"/>
      <c r="O102" s="33"/>
      <c r="P102" s="33"/>
      <c r="Q102" s="33"/>
      <c r="R102" s="33"/>
      <c r="S102" s="33"/>
      <c r="T102" s="33"/>
      <c r="U102" s="33"/>
      <c r="V102" s="33"/>
      <c r="W102" s="39"/>
      <c r="X102" s="40"/>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row>
    <row r="103" spans="6:88">
      <c r="F103" s="33"/>
      <c r="G103" s="33"/>
      <c r="H103" s="33"/>
      <c r="I103" s="33"/>
      <c r="J103" s="33"/>
      <c r="K103" s="33"/>
      <c r="L103" s="33"/>
      <c r="M103" s="33"/>
      <c r="N103" s="33"/>
      <c r="O103" s="33"/>
      <c r="P103" s="33"/>
      <c r="Q103" s="33"/>
      <c r="R103" s="33"/>
      <c r="S103" s="33"/>
      <c r="T103" s="33"/>
      <c r="U103" s="33"/>
      <c r="V103" s="33"/>
      <c r="W103" s="39"/>
      <c r="X103" s="40"/>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row>
    <row r="104" spans="6:88">
      <c r="F104" s="33"/>
      <c r="G104" s="33"/>
      <c r="H104" s="33"/>
      <c r="I104" s="33"/>
      <c r="J104" s="33"/>
      <c r="K104" s="33"/>
      <c r="L104" s="33"/>
      <c r="M104" s="33"/>
      <c r="N104" s="33"/>
      <c r="O104" s="33"/>
      <c r="P104" s="33"/>
      <c r="Q104" s="33"/>
      <c r="R104" s="33"/>
      <c r="S104" s="33"/>
      <c r="T104" s="33"/>
      <c r="U104" s="33"/>
      <c r="V104" s="33"/>
      <c r="W104" s="39"/>
      <c r="X104" s="40"/>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row>
    <row r="105" spans="6:88">
      <c r="F105" s="33"/>
      <c r="G105" s="33"/>
      <c r="H105" s="33"/>
      <c r="I105" s="33"/>
      <c r="J105" s="33"/>
      <c r="K105" s="33"/>
      <c r="L105" s="33"/>
      <c r="M105" s="33"/>
      <c r="N105" s="33"/>
      <c r="O105" s="33"/>
      <c r="P105" s="33"/>
      <c r="Q105" s="33"/>
      <c r="R105" s="33"/>
      <c r="S105" s="33"/>
      <c r="T105" s="33"/>
      <c r="U105" s="33"/>
      <c r="V105" s="33"/>
      <c r="W105" s="39"/>
      <c r="X105" s="40"/>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row>
    <row r="106" spans="6:88">
      <c r="F106" s="33"/>
      <c r="G106" s="33"/>
      <c r="H106" s="33"/>
      <c r="I106" s="33"/>
      <c r="J106" s="33"/>
      <c r="K106" s="33"/>
      <c r="L106" s="33"/>
      <c r="M106" s="33"/>
      <c r="N106" s="33"/>
      <c r="O106" s="33"/>
      <c r="P106" s="33"/>
      <c r="Q106" s="33"/>
      <c r="R106" s="33"/>
      <c r="S106" s="33"/>
      <c r="T106" s="33"/>
      <c r="U106" s="33"/>
      <c r="V106" s="33"/>
      <c r="W106" s="39"/>
      <c r="X106" s="40"/>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row>
    <row r="107" spans="6:88">
      <c r="F107" s="33"/>
      <c r="G107" s="33"/>
      <c r="H107" s="33"/>
      <c r="I107" s="33"/>
      <c r="J107" s="33"/>
      <c r="K107" s="33"/>
      <c r="L107" s="33"/>
      <c r="M107" s="33"/>
      <c r="N107" s="33"/>
      <c r="O107" s="33"/>
      <c r="P107" s="33"/>
      <c r="Q107" s="33"/>
      <c r="R107" s="33"/>
      <c r="S107" s="33"/>
      <c r="T107" s="33"/>
      <c r="U107" s="33"/>
      <c r="V107" s="33"/>
      <c r="W107" s="39"/>
      <c r="X107" s="40"/>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row>
    <row r="108" spans="6:88">
      <c r="F108" s="33"/>
      <c r="G108" s="33"/>
      <c r="H108" s="33"/>
      <c r="I108" s="33"/>
      <c r="J108" s="33"/>
      <c r="K108" s="33"/>
      <c r="L108" s="33"/>
      <c r="M108" s="33"/>
      <c r="N108" s="33"/>
      <c r="O108" s="33"/>
      <c r="P108" s="33"/>
      <c r="Q108" s="33"/>
      <c r="R108" s="33"/>
      <c r="S108" s="33"/>
      <c r="T108" s="33"/>
      <c r="U108" s="33"/>
      <c r="V108" s="33"/>
      <c r="W108" s="39"/>
      <c r="X108" s="40"/>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row>
    <row r="109" spans="6:88">
      <c r="F109" s="33"/>
      <c r="G109" s="33"/>
      <c r="H109" s="33"/>
      <c r="I109" s="33"/>
      <c r="J109" s="33"/>
      <c r="K109" s="33"/>
      <c r="L109" s="33"/>
      <c r="M109" s="33"/>
      <c r="N109" s="33"/>
      <c r="O109" s="33"/>
      <c r="P109" s="33"/>
      <c r="Q109" s="33"/>
      <c r="R109" s="33"/>
      <c r="S109" s="33"/>
      <c r="T109" s="33"/>
      <c r="U109" s="33"/>
      <c r="V109" s="33"/>
      <c r="W109" s="39"/>
      <c r="X109" s="40"/>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row>
    <row r="110" spans="6:88">
      <c r="F110" s="33"/>
      <c r="G110" s="33"/>
      <c r="H110" s="33"/>
      <c r="I110" s="33"/>
      <c r="J110" s="33"/>
      <c r="K110" s="33"/>
      <c r="L110" s="33"/>
      <c r="M110" s="33"/>
      <c r="N110" s="33"/>
      <c r="O110" s="33"/>
      <c r="P110" s="33"/>
      <c r="Q110" s="33"/>
      <c r="R110" s="33"/>
      <c r="S110" s="33"/>
      <c r="T110" s="33"/>
      <c r="U110" s="33"/>
      <c r="V110" s="33"/>
      <c r="W110" s="39"/>
      <c r="X110" s="40"/>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row>
    <row r="111" spans="6:88">
      <c r="F111" s="33"/>
      <c r="G111" s="33"/>
      <c r="H111" s="33"/>
      <c r="I111" s="33"/>
      <c r="J111" s="33"/>
      <c r="K111" s="33"/>
      <c r="L111" s="33"/>
      <c r="M111" s="33"/>
      <c r="N111" s="33"/>
      <c r="O111" s="33"/>
      <c r="P111" s="33"/>
      <c r="Q111" s="33"/>
      <c r="R111" s="33"/>
      <c r="S111" s="33"/>
      <c r="T111" s="33"/>
      <c r="U111" s="33"/>
      <c r="V111" s="33"/>
      <c r="W111" s="39"/>
      <c r="X111" s="40"/>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row>
    <row r="112" spans="6:88">
      <c r="F112" s="33"/>
      <c r="G112" s="33"/>
      <c r="H112" s="33"/>
      <c r="I112" s="33"/>
      <c r="J112" s="33"/>
      <c r="K112" s="33"/>
      <c r="L112" s="33"/>
      <c r="M112" s="33"/>
      <c r="N112" s="33"/>
      <c r="O112" s="33"/>
      <c r="P112" s="33"/>
      <c r="Q112" s="33"/>
      <c r="R112" s="33"/>
      <c r="S112" s="33"/>
      <c r="T112" s="33"/>
      <c r="U112" s="33"/>
      <c r="V112" s="33"/>
      <c r="W112" s="39"/>
      <c r="X112" s="40"/>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row>
    <row r="113" spans="6:88">
      <c r="F113" s="33"/>
      <c r="G113" s="33"/>
      <c r="H113" s="33"/>
      <c r="I113" s="33"/>
      <c r="J113" s="33"/>
      <c r="K113" s="33"/>
      <c r="L113" s="33"/>
      <c r="M113" s="33"/>
      <c r="N113" s="33"/>
      <c r="O113" s="33"/>
      <c r="P113" s="33"/>
      <c r="Q113" s="33"/>
      <c r="R113" s="33"/>
      <c r="S113" s="33"/>
      <c r="T113" s="33"/>
      <c r="U113" s="33"/>
      <c r="V113" s="33"/>
      <c r="W113" s="39"/>
      <c r="X113" s="40"/>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row>
    <row r="114" spans="6:88">
      <c r="F114" s="33"/>
      <c r="G114" s="33"/>
      <c r="H114" s="33"/>
      <c r="I114" s="33"/>
      <c r="J114" s="33"/>
      <c r="K114" s="33"/>
      <c r="L114" s="33"/>
      <c r="M114" s="33"/>
      <c r="N114" s="33"/>
      <c r="O114" s="33"/>
      <c r="P114" s="33"/>
      <c r="Q114" s="33"/>
      <c r="R114" s="33"/>
      <c r="S114" s="33"/>
      <c r="T114" s="33"/>
      <c r="U114" s="33"/>
      <c r="V114" s="33"/>
      <c r="W114" s="39"/>
      <c r="X114" s="40"/>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row>
    <row r="115" spans="6:88">
      <c r="F115" s="33"/>
      <c r="G115" s="33"/>
      <c r="H115" s="33"/>
      <c r="I115" s="33"/>
      <c r="J115" s="33"/>
      <c r="K115" s="33"/>
      <c r="L115" s="33"/>
      <c r="M115" s="33"/>
      <c r="N115" s="33"/>
      <c r="O115" s="33"/>
      <c r="P115" s="33"/>
      <c r="Q115" s="33"/>
      <c r="R115" s="33"/>
      <c r="S115" s="33"/>
      <c r="T115" s="33"/>
      <c r="U115" s="33"/>
      <c r="V115" s="33"/>
      <c r="W115" s="39"/>
      <c r="X115" s="40"/>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row>
    <row r="116" spans="6:88">
      <c r="F116" s="33"/>
      <c r="G116" s="33"/>
      <c r="H116" s="33"/>
      <c r="I116" s="33"/>
      <c r="J116" s="33"/>
      <c r="K116" s="33"/>
      <c r="L116" s="33"/>
      <c r="M116" s="33"/>
      <c r="N116" s="33"/>
      <c r="O116" s="33"/>
      <c r="P116" s="33"/>
      <c r="Q116" s="33"/>
      <c r="R116" s="33"/>
      <c r="S116" s="33"/>
      <c r="T116" s="33"/>
      <c r="U116" s="33"/>
      <c r="V116" s="33"/>
      <c r="W116" s="39"/>
      <c r="X116" s="40"/>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row>
    <row r="117" spans="6:88">
      <c r="F117" s="33"/>
      <c r="G117" s="33"/>
      <c r="H117" s="33"/>
      <c r="I117" s="33"/>
      <c r="J117" s="33"/>
      <c r="K117" s="33"/>
      <c r="L117" s="33"/>
      <c r="M117" s="33"/>
      <c r="N117" s="33"/>
      <c r="O117" s="33"/>
      <c r="P117" s="33"/>
      <c r="Q117" s="33"/>
      <c r="R117" s="33"/>
      <c r="S117" s="33"/>
      <c r="T117" s="33"/>
      <c r="U117" s="33"/>
      <c r="V117" s="33"/>
      <c r="W117" s="39"/>
      <c r="X117" s="40"/>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row>
    <row r="118" spans="6:88">
      <c r="F118" s="33"/>
      <c r="G118" s="33"/>
      <c r="H118" s="33"/>
      <c r="I118" s="33"/>
      <c r="J118" s="33"/>
      <c r="K118" s="33"/>
      <c r="L118" s="33"/>
      <c r="M118" s="33"/>
      <c r="N118" s="33"/>
      <c r="O118" s="33"/>
      <c r="P118" s="33"/>
      <c r="Q118" s="33"/>
      <c r="R118" s="33"/>
      <c r="S118" s="33"/>
      <c r="T118" s="33"/>
      <c r="U118" s="33"/>
      <c r="V118" s="33"/>
      <c r="W118" s="39"/>
      <c r="X118" s="40"/>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row>
    <row r="119" spans="6:88">
      <c r="F119" s="33"/>
      <c r="G119" s="33"/>
      <c r="H119" s="33"/>
      <c r="I119" s="33"/>
      <c r="J119" s="33"/>
      <c r="K119" s="33"/>
      <c r="L119" s="33"/>
      <c r="M119" s="33"/>
      <c r="N119" s="33"/>
      <c r="O119" s="33"/>
      <c r="P119" s="33"/>
      <c r="Q119" s="33"/>
      <c r="R119" s="33"/>
      <c r="S119" s="33"/>
      <c r="T119" s="33"/>
      <c r="U119" s="33"/>
      <c r="V119" s="33"/>
      <c r="W119" s="39"/>
      <c r="X119" s="40"/>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row>
    <row r="120" spans="6:88">
      <c r="F120" s="33"/>
      <c r="G120" s="33"/>
      <c r="H120" s="33"/>
      <c r="I120" s="33"/>
      <c r="J120" s="33"/>
      <c r="K120" s="33"/>
      <c r="L120" s="33"/>
      <c r="M120" s="33"/>
      <c r="N120" s="33"/>
      <c r="O120" s="33"/>
      <c r="P120" s="33"/>
      <c r="Q120" s="33"/>
      <c r="R120" s="33"/>
      <c r="S120" s="33"/>
      <c r="T120" s="33"/>
      <c r="U120" s="33"/>
      <c r="V120" s="33"/>
      <c r="W120" s="39"/>
      <c r="X120" s="40"/>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row>
    <row r="121" spans="6:88">
      <c r="F121" s="33"/>
      <c r="G121" s="33"/>
      <c r="H121" s="33"/>
      <c r="I121" s="33"/>
      <c r="J121" s="33"/>
      <c r="K121" s="33"/>
      <c r="L121" s="33"/>
      <c r="M121" s="33"/>
      <c r="N121" s="33"/>
      <c r="O121" s="33"/>
      <c r="P121" s="33"/>
      <c r="Q121" s="33"/>
      <c r="R121" s="33"/>
      <c r="S121" s="33"/>
      <c r="T121" s="33"/>
      <c r="U121" s="33"/>
      <c r="V121" s="33"/>
      <c r="W121" s="39"/>
      <c r="X121" s="40"/>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row>
    <row r="122" spans="6:88">
      <c r="F122" s="33"/>
      <c r="G122" s="33"/>
      <c r="H122" s="33"/>
      <c r="I122" s="33"/>
      <c r="J122" s="33"/>
      <c r="K122" s="33"/>
      <c r="L122" s="33"/>
      <c r="M122" s="33"/>
      <c r="N122" s="33"/>
      <c r="O122" s="33"/>
      <c r="P122" s="33"/>
      <c r="Q122" s="33"/>
      <c r="R122" s="33"/>
      <c r="S122" s="33"/>
      <c r="T122" s="33"/>
      <c r="U122" s="33"/>
      <c r="V122" s="33"/>
      <c r="W122" s="39"/>
      <c r="X122" s="40"/>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row>
    <row r="123" spans="6:88">
      <c r="F123" s="33"/>
      <c r="G123" s="33"/>
      <c r="H123" s="33"/>
      <c r="I123" s="33"/>
      <c r="J123" s="33"/>
      <c r="K123" s="33"/>
      <c r="L123" s="33"/>
      <c r="M123" s="33"/>
      <c r="N123" s="33"/>
      <c r="O123" s="33"/>
      <c r="P123" s="33"/>
      <c r="Q123" s="33"/>
      <c r="R123" s="33"/>
      <c r="S123" s="33"/>
      <c r="T123" s="33"/>
      <c r="U123" s="33"/>
      <c r="V123" s="33"/>
      <c r="W123" s="39"/>
      <c r="X123" s="40"/>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row>
    <row r="124" spans="6:88">
      <c r="F124" s="33"/>
      <c r="G124" s="33"/>
      <c r="H124" s="33"/>
      <c r="I124" s="33"/>
      <c r="J124" s="33"/>
      <c r="K124" s="33"/>
      <c r="L124" s="33"/>
      <c r="M124" s="33"/>
      <c r="N124" s="33"/>
      <c r="O124" s="33"/>
      <c r="P124" s="33"/>
      <c r="Q124" s="33"/>
      <c r="R124" s="33"/>
      <c r="S124" s="33"/>
      <c r="T124" s="33"/>
      <c r="U124" s="33"/>
      <c r="V124" s="33"/>
      <c r="W124" s="39"/>
      <c r="X124" s="40"/>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row>
    <row r="125" spans="6:88">
      <c r="F125" s="33"/>
      <c r="G125" s="33"/>
      <c r="H125" s="33"/>
      <c r="I125" s="33"/>
      <c r="J125" s="33"/>
      <c r="K125" s="33"/>
      <c r="L125" s="33"/>
      <c r="M125" s="33"/>
      <c r="N125" s="33"/>
      <c r="O125" s="33"/>
      <c r="P125" s="33"/>
      <c r="Q125" s="33"/>
      <c r="R125" s="33"/>
      <c r="S125" s="33"/>
      <c r="T125" s="33"/>
      <c r="U125" s="33"/>
      <c r="V125" s="33"/>
      <c r="W125" s="39"/>
      <c r="X125" s="40"/>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row>
    <row r="126" spans="6:88">
      <c r="F126" s="33"/>
      <c r="G126" s="33"/>
      <c r="H126" s="33"/>
      <c r="I126" s="33"/>
      <c r="J126" s="33"/>
      <c r="K126" s="33"/>
      <c r="L126" s="33"/>
      <c r="M126" s="33"/>
      <c r="N126" s="33"/>
      <c r="O126" s="33"/>
      <c r="P126" s="33"/>
      <c r="Q126" s="33"/>
      <c r="R126" s="33"/>
      <c r="S126" s="33"/>
      <c r="T126" s="33"/>
      <c r="U126" s="33"/>
      <c r="V126" s="33"/>
      <c r="W126" s="39"/>
      <c r="X126" s="40"/>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row>
    <row r="127" spans="6:88">
      <c r="F127" s="33"/>
      <c r="G127" s="33"/>
      <c r="H127" s="33"/>
      <c r="I127" s="33"/>
      <c r="J127" s="33"/>
      <c r="K127" s="33"/>
      <c r="L127" s="33"/>
      <c r="M127" s="33"/>
      <c r="N127" s="33"/>
      <c r="O127" s="33"/>
      <c r="P127" s="33"/>
      <c r="Q127" s="33"/>
      <c r="R127" s="33"/>
      <c r="S127" s="33"/>
      <c r="T127" s="33"/>
      <c r="U127" s="33"/>
      <c r="V127" s="33"/>
      <c r="W127" s="39"/>
      <c r="X127" s="40"/>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row>
    <row r="128" spans="6:88">
      <c r="F128" s="33"/>
      <c r="G128" s="33"/>
      <c r="H128" s="33"/>
      <c r="I128" s="33"/>
      <c r="J128" s="33"/>
      <c r="K128" s="33"/>
      <c r="L128" s="33"/>
      <c r="M128" s="33"/>
      <c r="N128" s="33"/>
      <c r="O128" s="33"/>
      <c r="P128" s="33"/>
      <c r="Q128" s="33"/>
      <c r="R128" s="33"/>
      <c r="S128" s="33"/>
      <c r="T128" s="33"/>
      <c r="U128" s="33"/>
      <c r="V128" s="33"/>
      <c r="W128" s="39"/>
      <c r="X128" s="40"/>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row>
    <row r="129" spans="6:88">
      <c r="F129" s="33"/>
      <c r="G129" s="33"/>
      <c r="H129" s="33"/>
      <c r="I129" s="33"/>
      <c r="J129" s="33"/>
      <c r="K129" s="33"/>
      <c r="L129" s="33"/>
      <c r="M129" s="33"/>
      <c r="N129" s="33"/>
      <c r="O129" s="33"/>
      <c r="P129" s="33"/>
      <c r="Q129" s="33"/>
      <c r="R129" s="33"/>
      <c r="S129" s="33"/>
      <c r="T129" s="33"/>
      <c r="U129" s="33"/>
      <c r="V129" s="33"/>
      <c r="W129" s="39"/>
      <c r="X129" s="40"/>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row>
    <row r="130" spans="6:88">
      <c r="F130" s="33"/>
      <c r="G130" s="33"/>
      <c r="H130" s="33"/>
      <c r="I130" s="33"/>
      <c r="J130" s="33"/>
      <c r="K130" s="33"/>
      <c r="L130" s="33"/>
      <c r="M130" s="33"/>
      <c r="N130" s="33"/>
      <c r="O130" s="33"/>
      <c r="P130" s="33"/>
      <c r="Q130" s="33"/>
      <c r="R130" s="33"/>
      <c r="S130" s="33"/>
      <c r="T130" s="33"/>
      <c r="U130" s="33"/>
      <c r="V130" s="33"/>
      <c r="W130" s="39"/>
      <c r="X130" s="40"/>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row>
    <row r="131" spans="6:88">
      <c r="F131" s="33"/>
      <c r="G131" s="33"/>
      <c r="H131" s="33"/>
      <c r="I131" s="33"/>
      <c r="J131" s="33"/>
      <c r="K131" s="33"/>
      <c r="L131" s="33"/>
      <c r="M131" s="33"/>
      <c r="N131" s="33"/>
      <c r="O131" s="33"/>
      <c r="P131" s="33"/>
      <c r="Q131" s="33"/>
      <c r="R131" s="33"/>
      <c r="S131" s="33"/>
      <c r="T131" s="33"/>
      <c r="U131" s="33"/>
      <c r="V131" s="33"/>
      <c r="W131" s="39"/>
      <c r="X131" s="40"/>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row>
    <row r="132" spans="6:88">
      <c r="F132" s="33"/>
      <c r="G132" s="33"/>
      <c r="H132" s="33"/>
      <c r="I132" s="33"/>
      <c r="J132" s="33"/>
      <c r="K132" s="33"/>
      <c r="L132" s="33"/>
      <c r="M132" s="33"/>
      <c r="N132" s="33"/>
      <c r="O132" s="33"/>
      <c r="P132" s="33"/>
      <c r="Q132" s="33"/>
      <c r="R132" s="33"/>
      <c r="S132" s="33"/>
      <c r="T132" s="33"/>
      <c r="U132" s="33"/>
      <c r="V132" s="33"/>
      <c r="W132" s="39"/>
      <c r="X132" s="40"/>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row>
    <row r="133" spans="6:88">
      <c r="F133" s="33"/>
      <c r="G133" s="33"/>
      <c r="H133" s="33"/>
      <c r="I133" s="33"/>
      <c r="J133" s="33"/>
      <c r="K133" s="33"/>
      <c r="L133" s="33"/>
      <c r="M133" s="33"/>
      <c r="N133" s="33"/>
      <c r="O133" s="33"/>
      <c r="P133" s="33"/>
      <c r="Q133" s="33"/>
      <c r="R133" s="33"/>
      <c r="S133" s="33"/>
      <c r="T133" s="33"/>
      <c r="U133" s="33"/>
      <c r="V133" s="33"/>
      <c r="W133" s="39"/>
      <c r="X133" s="40"/>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row>
    <row r="134" spans="6:88">
      <c r="F134" s="33"/>
      <c r="G134" s="33"/>
      <c r="H134" s="33"/>
      <c r="I134" s="33"/>
      <c r="J134" s="33"/>
      <c r="K134" s="33"/>
      <c r="L134" s="33"/>
      <c r="M134" s="33"/>
      <c r="N134" s="33"/>
      <c r="O134" s="33"/>
      <c r="P134" s="33"/>
      <c r="Q134" s="33"/>
      <c r="R134" s="33"/>
      <c r="S134" s="33"/>
      <c r="T134" s="33"/>
      <c r="U134" s="33"/>
      <c r="V134" s="33"/>
      <c r="W134" s="39"/>
      <c r="X134" s="40"/>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row>
    <row r="135" spans="6:88">
      <c r="F135" s="33"/>
      <c r="G135" s="33"/>
      <c r="H135" s="33"/>
      <c r="I135" s="33"/>
      <c r="J135" s="33"/>
      <c r="K135" s="33"/>
      <c r="L135" s="33"/>
      <c r="M135" s="33"/>
      <c r="N135" s="33"/>
      <c r="O135" s="33"/>
      <c r="P135" s="33"/>
      <c r="Q135" s="33"/>
      <c r="R135" s="33"/>
      <c r="S135" s="33"/>
      <c r="T135" s="33"/>
      <c r="U135" s="33"/>
      <c r="V135" s="33"/>
      <c r="W135" s="39"/>
      <c r="X135" s="40"/>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row>
    <row r="136" spans="6:88">
      <c r="F136" s="33"/>
      <c r="G136" s="33"/>
      <c r="H136" s="33"/>
      <c r="I136" s="33"/>
      <c r="J136" s="33"/>
      <c r="K136" s="33"/>
      <c r="L136" s="33"/>
      <c r="M136" s="33"/>
      <c r="N136" s="33"/>
      <c r="O136" s="33"/>
      <c r="P136" s="33"/>
      <c r="Q136" s="33"/>
      <c r="R136" s="33"/>
      <c r="S136" s="33"/>
      <c r="T136" s="33"/>
      <c r="U136" s="33"/>
      <c r="V136" s="33"/>
      <c r="W136" s="39"/>
      <c r="X136" s="40"/>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row>
    <row r="137" spans="6:88">
      <c r="F137" s="33"/>
      <c r="G137" s="33"/>
      <c r="H137" s="33"/>
      <c r="I137" s="33"/>
      <c r="J137" s="33"/>
      <c r="K137" s="33"/>
      <c r="L137" s="33"/>
      <c r="M137" s="33"/>
      <c r="N137" s="33"/>
      <c r="O137" s="33"/>
      <c r="P137" s="33"/>
      <c r="Q137" s="33"/>
      <c r="R137" s="33"/>
      <c r="S137" s="33"/>
      <c r="T137" s="33"/>
      <c r="U137" s="33"/>
      <c r="V137" s="33"/>
      <c r="W137" s="39"/>
      <c r="X137" s="40"/>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row>
    <row r="138" spans="6:88">
      <c r="F138" s="33"/>
      <c r="G138" s="33"/>
      <c r="H138" s="33"/>
      <c r="I138" s="33"/>
      <c r="J138" s="33"/>
      <c r="K138" s="33"/>
      <c r="L138" s="33"/>
      <c r="M138" s="33"/>
      <c r="N138" s="33"/>
      <c r="O138" s="33"/>
      <c r="P138" s="33"/>
      <c r="Q138" s="33"/>
      <c r="R138" s="33"/>
      <c r="S138" s="33"/>
      <c r="T138" s="33"/>
      <c r="U138" s="33"/>
      <c r="V138" s="33"/>
      <c r="W138" s="39"/>
      <c r="X138" s="40"/>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row>
    <row r="139" spans="6:88">
      <c r="F139" s="33"/>
      <c r="G139" s="33"/>
      <c r="H139" s="33"/>
      <c r="I139" s="33"/>
      <c r="J139" s="33"/>
      <c r="K139" s="33"/>
      <c r="L139" s="33"/>
      <c r="M139" s="33"/>
      <c r="N139" s="33"/>
      <c r="O139" s="33"/>
      <c r="P139" s="33"/>
      <c r="Q139" s="33"/>
      <c r="R139" s="33"/>
      <c r="S139" s="33"/>
      <c r="T139" s="33"/>
      <c r="U139" s="33"/>
      <c r="V139" s="33"/>
      <c r="W139" s="39"/>
      <c r="X139" s="40"/>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row>
    <row r="140" spans="6:88">
      <c r="F140" s="33"/>
      <c r="G140" s="33"/>
      <c r="H140" s="33"/>
      <c r="I140" s="33"/>
      <c r="J140" s="33"/>
      <c r="K140" s="33"/>
      <c r="L140" s="33"/>
      <c r="M140" s="33"/>
      <c r="N140" s="33"/>
      <c r="O140" s="33"/>
      <c r="P140" s="33"/>
      <c r="Q140" s="33"/>
      <c r="R140" s="33"/>
      <c r="S140" s="33"/>
      <c r="T140" s="33"/>
      <c r="U140" s="33"/>
      <c r="V140" s="33"/>
      <c r="W140" s="39"/>
      <c r="X140" s="40"/>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row>
    <row r="141" spans="6:88">
      <c r="F141" s="33"/>
      <c r="G141" s="33"/>
      <c r="H141" s="33"/>
      <c r="I141" s="33"/>
      <c r="J141" s="33"/>
      <c r="K141" s="33"/>
      <c r="L141" s="33"/>
      <c r="M141" s="33"/>
      <c r="N141" s="33"/>
      <c r="O141" s="33"/>
      <c r="P141" s="33"/>
      <c r="Q141" s="33"/>
      <c r="R141" s="33"/>
      <c r="S141" s="33"/>
      <c r="T141" s="33"/>
      <c r="U141" s="33"/>
      <c r="V141" s="33"/>
      <c r="W141" s="39"/>
      <c r="X141" s="40"/>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row>
    <row r="142" spans="6:88">
      <c r="F142" s="33"/>
      <c r="G142" s="33"/>
      <c r="H142" s="33"/>
      <c r="I142" s="33"/>
      <c r="J142" s="33"/>
      <c r="K142" s="33"/>
      <c r="L142" s="33"/>
      <c r="M142" s="33"/>
      <c r="N142" s="33"/>
      <c r="O142" s="33"/>
      <c r="P142" s="33"/>
      <c r="Q142" s="33"/>
      <c r="R142" s="33"/>
      <c r="S142" s="33"/>
      <c r="T142" s="33"/>
      <c r="U142" s="33"/>
      <c r="V142" s="33"/>
      <c r="W142" s="39"/>
      <c r="X142" s="40"/>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row>
    <row r="143" spans="6:88">
      <c r="F143" s="33"/>
      <c r="G143" s="33"/>
      <c r="H143" s="33"/>
      <c r="I143" s="33"/>
      <c r="J143" s="33"/>
      <c r="K143" s="33"/>
      <c r="L143" s="33"/>
      <c r="M143" s="33"/>
      <c r="N143" s="33"/>
      <c r="O143" s="33"/>
      <c r="P143" s="33"/>
      <c r="Q143" s="33"/>
      <c r="R143" s="33"/>
      <c r="S143" s="33"/>
      <c r="T143" s="33"/>
      <c r="U143" s="33"/>
      <c r="V143" s="33"/>
      <c r="W143" s="39"/>
      <c r="X143" s="40"/>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row>
    <row r="144" spans="6:88">
      <c r="F144" s="33"/>
      <c r="G144" s="33"/>
      <c r="H144" s="33"/>
      <c r="I144" s="33"/>
      <c r="J144" s="33"/>
      <c r="K144" s="33"/>
      <c r="L144" s="33"/>
      <c r="M144" s="33"/>
      <c r="N144" s="33"/>
      <c r="O144" s="33"/>
      <c r="P144" s="33"/>
      <c r="Q144" s="33"/>
      <c r="R144" s="33"/>
      <c r="S144" s="33"/>
      <c r="T144" s="33"/>
      <c r="U144" s="33"/>
      <c r="V144" s="33"/>
      <c r="W144" s="39"/>
      <c r="X144" s="40"/>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row>
    <row r="145" spans="6:88">
      <c r="F145" s="33"/>
      <c r="G145" s="33"/>
      <c r="H145" s="33"/>
      <c r="I145" s="33"/>
      <c r="J145" s="33"/>
      <c r="K145" s="33"/>
      <c r="L145" s="33"/>
      <c r="M145" s="33"/>
      <c r="N145" s="33"/>
      <c r="O145" s="33"/>
      <c r="P145" s="33"/>
      <c r="Q145" s="33"/>
      <c r="R145" s="33"/>
      <c r="S145" s="33"/>
      <c r="T145" s="33"/>
      <c r="U145" s="33"/>
      <c r="V145" s="33"/>
      <c r="W145" s="39"/>
      <c r="X145" s="40"/>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row>
    <row r="146" spans="6:88">
      <c r="F146" s="33"/>
      <c r="G146" s="33"/>
      <c r="H146" s="33"/>
      <c r="I146" s="33"/>
      <c r="J146" s="33"/>
      <c r="K146" s="33"/>
      <c r="L146" s="33"/>
      <c r="M146" s="33"/>
      <c r="N146" s="33"/>
      <c r="O146" s="33"/>
      <c r="P146" s="33"/>
      <c r="Q146" s="33"/>
      <c r="R146" s="33"/>
      <c r="S146" s="33"/>
      <c r="T146" s="33"/>
      <c r="U146" s="33"/>
      <c r="V146" s="33"/>
      <c r="W146" s="39"/>
      <c r="X146" s="40"/>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row>
    <row r="147" spans="6:88">
      <c r="F147" s="33"/>
      <c r="G147" s="33"/>
      <c r="H147" s="33"/>
      <c r="I147" s="33"/>
      <c r="J147" s="33"/>
      <c r="K147" s="33"/>
      <c r="L147" s="33"/>
      <c r="M147" s="33"/>
      <c r="N147" s="33"/>
      <c r="O147" s="33"/>
      <c r="P147" s="33"/>
      <c r="Q147" s="33"/>
      <c r="R147" s="33"/>
      <c r="S147" s="33"/>
      <c r="T147" s="33"/>
      <c r="U147" s="33"/>
      <c r="V147" s="33"/>
      <c r="W147" s="39"/>
      <c r="X147" s="40"/>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row>
    <row r="148" spans="6:88">
      <c r="F148" s="33"/>
      <c r="G148" s="33"/>
      <c r="H148" s="33"/>
      <c r="I148" s="33"/>
      <c r="J148" s="33"/>
      <c r="K148" s="33"/>
      <c r="L148" s="33"/>
      <c r="M148" s="33"/>
      <c r="N148" s="33"/>
      <c r="O148" s="33"/>
      <c r="P148" s="33"/>
      <c r="Q148" s="33"/>
      <c r="R148" s="33"/>
      <c r="S148" s="33"/>
      <c r="T148" s="33"/>
      <c r="U148" s="33"/>
      <c r="V148" s="33"/>
      <c r="W148" s="39"/>
      <c r="X148" s="40"/>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row>
    <row r="149" spans="6:88">
      <c r="F149" s="33"/>
      <c r="G149" s="33"/>
      <c r="H149" s="33"/>
      <c r="I149" s="33"/>
      <c r="J149" s="33"/>
      <c r="K149" s="33"/>
      <c r="L149" s="33"/>
      <c r="M149" s="33"/>
      <c r="N149" s="33"/>
      <c r="O149" s="33"/>
      <c r="P149" s="33"/>
      <c r="Q149" s="33"/>
      <c r="R149" s="33"/>
      <c r="S149" s="33"/>
      <c r="T149" s="33"/>
      <c r="U149" s="33"/>
      <c r="V149" s="33"/>
      <c r="W149" s="39"/>
      <c r="X149" s="40"/>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row>
    <row r="150" spans="6:88">
      <c r="F150" s="33"/>
      <c r="G150" s="33"/>
      <c r="H150" s="33"/>
      <c r="I150" s="33"/>
      <c r="J150" s="33"/>
      <c r="K150" s="33"/>
      <c r="L150" s="33"/>
      <c r="M150" s="33"/>
      <c r="N150" s="33"/>
      <c r="O150" s="33"/>
      <c r="P150" s="33"/>
      <c r="Q150" s="33"/>
      <c r="R150" s="33"/>
      <c r="S150" s="33"/>
      <c r="T150" s="33"/>
      <c r="U150" s="33"/>
      <c r="V150" s="33"/>
      <c r="W150" s="39"/>
      <c r="X150" s="40"/>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row>
    <row r="151" spans="6:88">
      <c r="F151" s="33"/>
      <c r="G151" s="33"/>
      <c r="H151" s="33"/>
      <c r="I151" s="33"/>
      <c r="J151" s="33"/>
      <c r="K151" s="33"/>
      <c r="L151" s="33"/>
      <c r="M151" s="33"/>
      <c r="N151" s="33"/>
      <c r="O151" s="33"/>
      <c r="P151" s="33"/>
      <c r="Q151" s="33"/>
      <c r="R151" s="33"/>
      <c r="S151" s="33"/>
      <c r="T151" s="33"/>
      <c r="U151" s="33"/>
      <c r="V151" s="33"/>
      <c r="W151" s="39"/>
      <c r="X151" s="40"/>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row>
    <row r="152" spans="6:88">
      <c r="F152" s="33"/>
      <c r="G152" s="33"/>
      <c r="H152" s="33"/>
      <c r="I152" s="33"/>
      <c r="J152" s="33"/>
      <c r="K152" s="33"/>
      <c r="L152" s="33"/>
      <c r="M152" s="33"/>
      <c r="N152" s="33"/>
      <c r="O152" s="33"/>
      <c r="P152" s="33"/>
      <c r="Q152" s="33"/>
      <c r="R152" s="33"/>
      <c r="S152" s="33"/>
      <c r="T152" s="33"/>
      <c r="U152" s="33"/>
      <c r="V152" s="33"/>
      <c r="W152" s="39"/>
      <c r="X152" s="40"/>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row>
    <row r="153" spans="6:88">
      <c r="F153" s="33"/>
      <c r="G153" s="33"/>
      <c r="H153" s="33"/>
      <c r="I153" s="33"/>
      <c r="J153" s="33"/>
      <c r="K153" s="33"/>
      <c r="L153" s="33"/>
      <c r="M153" s="33"/>
      <c r="N153" s="33"/>
      <c r="O153" s="33"/>
      <c r="P153" s="33"/>
      <c r="Q153" s="33"/>
      <c r="R153" s="33"/>
      <c r="S153" s="33"/>
      <c r="T153" s="33"/>
      <c r="U153" s="33"/>
      <c r="V153" s="33"/>
      <c r="W153" s="39"/>
      <c r="X153" s="40"/>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row>
    <row r="154" spans="6:88">
      <c r="F154" s="33"/>
      <c r="G154" s="33"/>
      <c r="H154" s="33"/>
      <c r="I154" s="33"/>
      <c r="J154" s="33"/>
      <c r="K154" s="33"/>
      <c r="L154" s="33"/>
      <c r="M154" s="33"/>
      <c r="N154" s="33"/>
      <c r="O154" s="33"/>
      <c r="P154" s="33"/>
      <c r="Q154" s="33"/>
      <c r="R154" s="33"/>
      <c r="S154" s="33"/>
      <c r="T154" s="33"/>
      <c r="U154" s="33"/>
      <c r="V154" s="33"/>
      <c r="W154" s="39"/>
      <c r="X154" s="40"/>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row>
    <row r="155" spans="6:88">
      <c r="F155" s="33"/>
      <c r="G155" s="33"/>
      <c r="H155" s="33"/>
      <c r="I155" s="33"/>
      <c r="J155" s="33"/>
      <c r="K155" s="33"/>
      <c r="L155" s="33"/>
      <c r="M155" s="33"/>
      <c r="N155" s="33"/>
      <c r="O155" s="33"/>
      <c r="P155" s="33"/>
      <c r="Q155" s="33"/>
      <c r="R155" s="33"/>
      <c r="S155" s="33"/>
      <c r="T155" s="33"/>
      <c r="U155" s="33"/>
      <c r="V155" s="33"/>
      <c r="W155" s="39"/>
      <c r="X155" s="40"/>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row>
    <row r="156" spans="6:88">
      <c r="F156" s="33"/>
      <c r="G156" s="33"/>
      <c r="H156" s="33"/>
      <c r="I156" s="33"/>
      <c r="J156" s="33"/>
      <c r="K156" s="33"/>
      <c r="L156" s="33"/>
      <c r="M156" s="33"/>
      <c r="N156" s="33"/>
      <c r="O156" s="33"/>
      <c r="P156" s="33"/>
      <c r="Q156" s="33"/>
      <c r="R156" s="33"/>
      <c r="S156" s="33"/>
      <c r="T156" s="33"/>
      <c r="U156" s="33"/>
      <c r="V156" s="33"/>
      <c r="W156" s="39"/>
      <c r="X156" s="40"/>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row>
    <row r="157" spans="6:88">
      <c r="F157" s="33"/>
      <c r="G157" s="33"/>
      <c r="H157" s="33"/>
      <c r="I157" s="33"/>
      <c r="J157" s="33"/>
      <c r="K157" s="33"/>
      <c r="L157" s="33"/>
      <c r="M157" s="33"/>
      <c r="N157" s="33"/>
      <c r="O157" s="33"/>
      <c r="P157" s="33"/>
      <c r="Q157" s="33"/>
      <c r="R157" s="33"/>
      <c r="S157" s="33"/>
      <c r="T157" s="33"/>
      <c r="U157" s="33"/>
      <c r="V157" s="33"/>
      <c r="W157" s="39"/>
      <c r="X157" s="40"/>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row>
    <row r="158" spans="6:88">
      <c r="F158" s="33"/>
      <c r="G158" s="33"/>
      <c r="H158" s="33"/>
      <c r="I158" s="33"/>
      <c r="J158" s="33"/>
      <c r="K158" s="33"/>
      <c r="L158" s="33"/>
      <c r="M158" s="33"/>
      <c r="N158" s="33"/>
      <c r="O158" s="33"/>
      <c r="P158" s="33"/>
      <c r="Q158" s="33"/>
      <c r="R158" s="33"/>
      <c r="S158" s="33"/>
      <c r="T158" s="33"/>
      <c r="U158" s="33"/>
      <c r="V158" s="33"/>
      <c r="W158" s="39"/>
      <c r="X158" s="40"/>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row>
    <row r="159" spans="6:88">
      <c r="F159" s="33"/>
      <c r="G159" s="33"/>
      <c r="H159" s="33"/>
      <c r="I159" s="33"/>
      <c r="J159" s="33"/>
      <c r="K159" s="33"/>
      <c r="L159" s="33"/>
      <c r="M159" s="33"/>
      <c r="N159" s="33"/>
      <c r="O159" s="33"/>
      <c r="P159" s="33"/>
      <c r="Q159" s="33"/>
      <c r="R159" s="33"/>
      <c r="S159" s="33"/>
      <c r="T159" s="33"/>
      <c r="U159" s="33"/>
      <c r="V159" s="33"/>
      <c r="W159" s="39"/>
      <c r="X159" s="40"/>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row>
    <row r="160" spans="6:88">
      <c r="F160" s="33"/>
      <c r="G160" s="33"/>
      <c r="H160" s="33"/>
      <c r="I160" s="33"/>
      <c r="J160" s="33"/>
      <c r="K160" s="33"/>
      <c r="L160" s="33"/>
      <c r="M160" s="33"/>
      <c r="N160" s="33"/>
      <c r="O160" s="33"/>
      <c r="P160" s="33"/>
      <c r="Q160" s="33"/>
      <c r="R160" s="33"/>
      <c r="S160" s="33"/>
      <c r="T160" s="33"/>
      <c r="U160" s="33"/>
      <c r="V160" s="33"/>
      <c r="W160" s="39"/>
      <c r="X160" s="40"/>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row>
    <row r="161" spans="6:88">
      <c r="F161" s="33"/>
      <c r="G161" s="33"/>
      <c r="H161" s="33"/>
      <c r="I161" s="33"/>
      <c r="J161" s="33"/>
      <c r="K161" s="33"/>
      <c r="L161" s="33"/>
      <c r="M161" s="33"/>
      <c r="N161" s="33"/>
      <c r="O161" s="33"/>
      <c r="P161" s="33"/>
      <c r="Q161" s="33"/>
      <c r="R161" s="33"/>
      <c r="S161" s="33"/>
      <c r="T161" s="33"/>
      <c r="U161" s="33"/>
      <c r="V161" s="33"/>
      <c r="W161" s="39"/>
      <c r="X161" s="40"/>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row>
    <row r="162" spans="6:88">
      <c r="F162" s="33"/>
      <c r="G162" s="33"/>
      <c r="H162" s="33"/>
      <c r="I162" s="33"/>
      <c r="J162" s="33"/>
      <c r="K162" s="33"/>
      <c r="L162" s="33"/>
      <c r="M162" s="33"/>
      <c r="N162" s="33"/>
      <c r="O162" s="33"/>
      <c r="P162" s="33"/>
      <c r="Q162" s="33"/>
      <c r="R162" s="33"/>
      <c r="S162" s="33"/>
      <c r="T162" s="33"/>
      <c r="U162" s="33"/>
      <c r="V162" s="33"/>
      <c r="W162" s="39"/>
      <c r="X162" s="40"/>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row>
    <row r="163" spans="6:88">
      <c r="F163" s="33"/>
      <c r="G163" s="33"/>
      <c r="H163" s="33"/>
      <c r="I163" s="33"/>
      <c r="J163" s="33"/>
      <c r="K163" s="33"/>
      <c r="L163" s="33"/>
      <c r="M163" s="33"/>
      <c r="N163" s="33"/>
      <c r="O163" s="33"/>
      <c r="P163" s="33"/>
      <c r="Q163" s="33"/>
      <c r="R163" s="33"/>
      <c r="S163" s="33"/>
      <c r="T163" s="33"/>
      <c r="U163" s="33"/>
      <c r="V163" s="33"/>
      <c r="W163" s="39"/>
      <c r="X163" s="40"/>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row>
    <row r="164" spans="6:88">
      <c r="F164" s="33"/>
      <c r="G164" s="33"/>
      <c r="H164" s="33"/>
      <c r="I164" s="33"/>
      <c r="J164" s="33"/>
      <c r="K164" s="33"/>
      <c r="L164" s="33"/>
      <c r="M164" s="33"/>
      <c r="N164" s="33"/>
      <c r="O164" s="33"/>
      <c r="P164" s="33"/>
      <c r="Q164" s="33"/>
      <c r="R164" s="33"/>
      <c r="S164" s="33"/>
      <c r="T164" s="33"/>
      <c r="U164" s="33"/>
      <c r="V164" s="33"/>
      <c r="W164" s="39"/>
      <c r="X164" s="40"/>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row>
    <row r="165" spans="6:88">
      <c r="F165" s="33"/>
      <c r="G165" s="33"/>
      <c r="H165" s="33"/>
      <c r="I165" s="33"/>
      <c r="J165" s="33"/>
      <c r="K165" s="33"/>
      <c r="L165" s="33"/>
      <c r="M165" s="33"/>
      <c r="N165" s="33"/>
      <c r="O165" s="33"/>
      <c r="P165" s="33"/>
      <c r="Q165" s="33"/>
      <c r="R165" s="33"/>
      <c r="S165" s="33"/>
      <c r="T165" s="33"/>
      <c r="U165" s="33"/>
      <c r="V165" s="33"/>
      <c r="W165" s="39"/>
      <c r="X165" s="40"/>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row>
    <row r="166" spans="6:88">
      <c r="F166" s="33"/>
      <c r="G166" s="33"/>
      <c r="H166" s="33"/>
      <c r="I166" s="33"/>
      <c r="J166" s="33"/>
      <c r="K166" s="33"/>
      <c r="L166" s="33"/>
      <c r="M166" s="33"/>
      <c r="N166" s="33"/>
      <c r="O166" s="33"/>
      <c r="P166" s="33"/>
      <c r="Q166" s="33"/>
      <c r="R166" s="33"/>
      <c r="S166" s="33"/>
      <c r="T166" s="33"/>
      <c r="U166" s="33"/>
      <c r="V166" s="33"/>
      <c r="W166" s="39"/>
      <c r="X166" s="40"/>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row>
    <row r="167" spans="6:88">
      <c r="F167" s="33"/>
      <c r="G167" s="33"/>
      <c r="H167" s="33"/>
      <c r="I167" s="33"/>
      <c r="J167" s="33"/>
      <c r="K167" s="33"/>
      <c r="L167" s="33"/>
      <c r="M167" s="33"/>
      <c r="N167" s="33"/>
      <c r="O167" s="33"/>
      <c r="P167" s="33"/>
      <c r="Q167" s="33"/>
      <c r="R167" s="33"/>
      <c r="S167" s="33"/>
      <c r="T167" s="33"/>
      <c r="U167" s="33"/>
      <c r="V167" s="33"/>
      <c r="W167" s="39"/>
      <c r="X167" s="40"/>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row>
    <row r="168" spans="6:88">
      <c r="F168" s="33"/>
      <c r="G168" s="33"/>
      <c r="H168" s="33"/>
      <c r="I168" s="33"/>
      <c r="J168" s="33"/>
      <c r="K168" s="33"/>
      <c r="L168" s="33"/>
      <c r="M168" s="33"/>
      <c r="N168" s="33"/>
      <c r="O168" s="33"/>
      <c r="P168" s="33"/>
      <c r="Q168" s="33"/>
      <c r="R168" s="33"/>
      <c r="S168" s="33"/>
      <c r="T168" s="33"/>
      <c r="U168" s="33"/>
      <c r="V168" s="33"/>
      <c r="W168" s="39"/>
      <c r="X168" s="40"/>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row>
    <row r="169" spans="6:88">
      <c r="F169" s="33"/>
      <c r="G169" s="33"/>
      <c r="H169" s="33"/>
      <c r="I169" s="33"/>
      <c r="J169" s="33"/>
      <c r="K169" s="33"/>
      <c r="L169" s="33"/>
      <c r="M169" s="33"/>
      <c r="N169" s="33"/>
      <c r="O169" s="33"/>
      <c r="P169" s="33"/>
      <c r="Q169" s="33"/>
      <c r="R169" s="33"/>
      <c r="S169" s="33"/>
      <c r="T169" s="33"/>
      <c r="U169" s="33"/>
      <c r="V169" s="33"/>
      <c r="W169" s="39"/>
      <c r="X169" s="40"/>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row>
    <row r="170" spans="6:88">
      <c r="F170" s="33"/>
      <c r="G170" s="33"/>
      <c r="H170" s="33"/>
      <c r="I170" s="33"/>
      <c r="J170" s="33"/>
      <c r="K170" s="33"/>
      <c r="L170" s="33"/>
      <c r="M170" s="33"/>
      <c r="N170" s="33"/>
      <c r="O170" s="33"/>
      <c r="P170" s="33"/>
      <c r="Q170" s="33"/>
      <c r="R170" s="33"/>
      <c r="S170" s="33"/>
      <c r="T170" s="33"/>
      <c r="U170" s="33"/>
      <c r="V170" s="33"/>
      <c r="W170" s="39"/>
      <c r="X170" s="40"/>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row>
    <row r="171" spans="6:88">
      <c r="F171" s="33"/>
      <c r="G171" s="33"/>
      <c r="H171" s="33"/>
      <c r="I171" s="33"/>
      <c r="J171" s="33"/>
      <c r="K171" s="33"/>
      <c r="L171" s="33"/>
      <c r="M171" s="33"/>
      <c r="N171" s="33"/>
      <c r="O171" s="33"/>
      <c r="P171" s="33"/>
      <c r="Q171" s="33"/>
      <c r="R171" s="33"/>
      <c r="S171" s="33"/>
      <c r="T171" s="33"/>
      <c r="U171" s="33"/>
      <c r="V171" s="33"/>
      <c r="W171" s="39"/>
      <c r="X171" s="40"/>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row>
    <row r="172" spans="6:88">
      <c r="F172" s="33"/>
      <c r="G172" s="33"/>
      <c r="H172" s="33"/>
      <c r="I172" s="33"/>
      <c r="J172" s="33"/>
      <c r="K172" s="33"/>
      <c r="L172" s="33"/>
      <c r="M172" s="33"/>
      <c r="N172" s="33"/>
      <c r="O172" s="33"/>
      <c r="P172" s="33"/>
      <c r="Q172" s="33"/>
      <c r="R172" s="33"/>
      <c r="S172" s="33"/>
      <c r="T172" s="33"/>
      <c r="U172" s="33"/>
      <c r="V172" s="33"/>
      <c r="W172" s="39"/>
      <c r="X172" s="40"/>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row>
    <row r="173" spans="6:88">
      <c r="F173" s="33"/>
      <c r="G173" s="33"/>
      <c r="H173" s="33"/>
      <c r="I173" s="33"/>
      <c r="J173" s="33"/>
      <c r="K173" s="33"/>
      <c r="L173" s="33"/>
      <c r="M173" s="33"/>
      <c r="N173" s="33"/>
      <c r="O173" s="33"/>
      <c r="P173" s="33"/>
      <c r="Q173" s="33"/>
      <c r="R173" s="33"/>
      <c r="S173" s="33"/>
      <c r="T173" s="33"/>
      <c r="U173" s="33"/>
      <c r="V173" s="33"/>
      <c r="W173" s="39"/>
      <c r="X173" s="40"/>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row>
    <row r="174" spans="6:88">
      <c r="F174" s="33"/>
      <c r="G174" s="33"/>
      <c r="H174" s="33"/>
      <c r="I174" s="33"/>
      <c r="J174" s="33"/>
      <c r="K174" s="33"/>
      <c r="L174" s="33"/>
      <c r="M174" s="33"/>
      <c r="N174" s="33"/>
      <c r="O174" s="33"/>
      <c r="P174" s="33"/>
      <c r="Q174" s="33"/>
      <c r="R174" s="33"/>
      <c r="S174" s="33"/>
      <c r="T174" s="33"/>
      <c r="U174" s="33"/>
      <c r="V174" s="33"/>
      <c r="W174" s="39"/>
      <c r="X174" s="40"/>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row>
    <row r="175" spans="6:88">
      <c r="F175" s="33"/>
      <c r="G175" s="33"/>
      <c r="H175" s="33"/>
      <c r="I175" s="33"/>
      <c r="J175" s="33"/>
      <c r="K175" s="33"/>
      <c r="L175" s="33"/>
      <c r="M175" s="33"/>
      <c r="N175" s="33"/>
      <c r="O175" s="33"/>
      <c r="P175" s="33"/>
      <c r="Q175" s="33"/>
      <c r="R175" s="33"/>
      <c r="S175" s="33"/>
      <c r="T175" s="33"/>
      <c r="U175" s="33"/>
      <c r="V175" s="33"/>
      <c r="W175" s="39"/>
      <c r="X175" s="40"/>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row>
    <row r="176" spans="6:88">
      <c r="F176" s="33"/>
      <c r="G176" s="33"/>
      <c r="H176" s="33"/>
      <c r="I176" s="33"/>
      <c r="J176" s="33"/>
      <c r="K176" s="33"/>
      <c r="L176" s="33"/>
      <c r="M176" s="33"/>
      <c r="N176" s="33"/>
      <c r="O176" s="33"/>
      <c r="P176" s="33"/>
      <c r="Q176" s="33"/>
      <c r="R176" s="33"/>
      <c r="S176" s="33"/>
      <c r="T176" s="33"/>
      <c r="U176" s="33"/>
      <c r="V176" s="33"/>
      <c r="W176" s="39"/>
      <c r="X176" s="40"/>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row>
    <row r="177" spans="6:88">
      <c r="F177" s="33"/>
      <c r="G177" s="33"/>
      <c r="H177" s="33"/>
      <c r="I177" s="33"/>
      <c r="J177" s="33"/>
      <c r="K177" s="33"/>
      <c r="L177" s="33"/>
      <c r="M177" s="33"/>
      <c r="N177" s="33"/>
      <c r="O177" s="33"/>
      <c r="P177" s="33"/>
      <c r="Q177" s="33"/>
      <c r="R177" s="33"/>
      <c r="S177" s="33"/>
      <c r="T177" s="33"/>
      <c r="U177" s="33"/>
      <c r="V177" s="33"/>
      <c r="W177" s="39"/>
      <c r="X177" s="40"/>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row>
    <row r="178" spans="6:88">
      <c r="F178" s="33"/>
      <c r="G178" s="33"/>
      <c r="H178" s="33"/>
      <c r="I178" s="33"/>
      <c r="J178" s="33"/>
      <c r="K178" s="33"/>
      <c r="L178" s="33"/>
      <c r="M178" s="33"/>
      <c r="N178" s="33"/>
      <c r="O178" s="33"/>
      <c r="P178" s="33"/>
      <c r="Q178" s="33"/>
      <c r="R178" s="33"/>
      <c r="S178" s="33"/>
      <c r="T178" s="33"/>
      <c r="U178" s="33"/>
      <c r="V178" s="33"/>
      <c r="W178" s="39"/>
      <c r="X178" s="40"/>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row>
    <row r="179" spans="6:88">
      <c r="F179" s="33"/>
      <c r="G179" s="33"/>
      <c r="H179" s="33"/>
      <c r="I179" s="33"/>
      <c r="J179" s="33"/>
      <c r="K179" s="33"/>
      <c r="L179" s="33"/>
      <c r="M179" s="33"/>
      <c r="N179" s="33"/>
      <c r="O179" s="33"/>
      <c r="P179" s="33"/>
      <c r="Q179" s="33"/>
      <c r="R179" s="33"/>
      <c r="S179" s="33"/>
      <c r="T179" s="33"/>
      <c r="U179" s="33"/>
      <c r="V179" s="33"/>
      <c r="W179" s="39"/>
      <c r="X179" s="40"/>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row>
    <row r="180" spans="6:88">
      <c r="F180" s="33"/>
      <c r="G180" s="33"/>
      <c r="H180" s="33"/>
      <c r="I180" s="33"/>
      <c r="J180" s="33"/>
      <c r="K180" s="33"/>
      <c r="L180" s="33"/>
      <c r="M180" s="33"/>
      <c r="N180" s="33"/>
      <c r="O180" s="33"/>
      <c r="P180" s="33"/>
      <c r="Q180" s="33"/>
      <c r="R180" s="33"/>
      <c r="S180" s="33"/>
      <c r="T180" s="33"/>
      <c r="U180" s="33"/>
      <c r="V180" s="33"/>
      <c r="W180" s="39"/>
      <c r="X180" s="40"/>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row>
    <row r="181" spans="6:88">
      <c r="F181" s="33"/>
      <c r="G181" s="33"/>
      <c r="H181" s="33"/>
      <c r="I181" s="33"/>
      <c r="J181" s="33"/>
      <c r="K181" s="33"/>
      <c r="L181" s="33"/>
      <c r="M181" s="33"/>
      <c r="N181" s="33"/>
      <c r="O181" s="33"/>
      <c r="P181" s="33"/>
      <c r="Q181" s="33"/>
      <c r="R181" s="33"/>
      <c r="S181" s="33"/>
      <c r="T181" s="33"/>
      <c r="U181" s="33"/>
      <c r="V181" s="33"/>
      <c r="W181" s="39"/>
      <c r="X181" s="40"/>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row>
    <row r="182" spans="6:88">
      <c r="F182" s="33"/>
      <c r="G182" s="33"/>
      <c r="H182" s="33"/>
      <c r="I182" s="33"/>
      <c r="J182" s="33"/>
      <c r="K182" s="33"/>
      <c r="L182" s="33"/>
      <c r="M182" s="33"/>
      <c r="N182" s="33"/>
      <c r="O182" s="33"/>
      <c r="P182" s="33"/>
      <c r="Q182" s="33"/>
      <c r="R182" s="33"/>
      <c r="S182" s="33"/>
      <c r="T182" s="33"/>
      <c r="U182" s="33"/>
      <c r="V182" s="33"/>
      <c r="W182" s="39"/>
      <c r="X182" s="40"/>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row>
    <row r="183" spans="6:88">
      <c r="F183" s="33"/>
      <c r="G183" s="33"/>
      <c r="H183" s="33"/>
      <c r="I183" s="33"/>
      <c r="J183" s="33"/>
      <c r="K183" s="33"/>
      <c r="L183" s="33"/>
      <c r="M183" s="33"/>
      <c r="N183" s="33"/>
      <c r="O183" s="33"/>
      <c r="P183" s="33"/>
      <c r="Q183" s="33"/>
      <c r="R183" s="33"/>
      <c r="S183" s="33"/>
      <c r="T183" s="33"/>
      <c r="U183" s="33"/>
      <c r="V183" s="33"/>
      <c r="W183" s="39"/>
      <c r="X183" s="40"/>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row>
    <row r="184" spans="6:88">
      <c r="F184" s="33"/>
      <c r="G184" s="33"/>
      <c r="H184" s="33"/>
      <c r="I184" s="33"/>
      <c r="J184" s="33"/>
      <c r="K184" s="33"/>
      <c r="L184" s="33"/>
      <c r="M184" s="33"/>
      <c r="N184" s="33"/>
      <c r="O184" s="33"/>
      <c r="P184" s="33"/>
      <c r="Q184" s="33"/>
      <c r="R184" s="33"/>
      <c r="S184" s="33"/>
      <c r="T184" s="33"/>
      <c r="U184" s="33"/>
      <c r="V184" s="33"/>
      <c r="W184" s="39"/>
      <c r="X184" s="40"/>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row>
    <row r="185" spans="6:88">
      <c r="F185" s="33"/>
      <c r="G185" s="33"/>
      <c r="H185" s="33"/>
      <c r="I185" s="33"/>
      <c r="J185" s="33"/>
      <c r="K185" s="33"/>
      <c r="L185" s="33"/>
      <c r="M185" s="33"/>
      <c r="N185" s="33"/>
      <c r="O185" s="33"/>
      <c r="P185" s="33"/>
      <c r="Q185" s="33"/>
      <c r="R185" s="33"/>
      <c r="S185" s="33"/>
      <c r="T185" s="33"/>
      <c r="U185" s="33"/>
      <c r="V185" s="33"/>
      <c r="W185" s="39"/>
      <c r="X185" s="40"/>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row>
    <row r="186" spans="6:88">
      <c r="F186" s="33"/>
      <c r="G186" s="33"/>
      <c r="H186" s="33"/>
      <c r="I186" s="33"/>
      <c r="J186" s="33"/>
      <c r="K186" s="33"/>
      <c r="L186" s="33"/>
      <c r="M186" s="33"/>
      <c r="N186" s="33"/>
      <c r="O186" s="33"/>
      <c r="P186" s="33"/>
      <c r="Q186" s="33"/>
      <c r="R186" s="33"/>
      <c r="S186" s="33"/>
      <c r="T186" s="33"/>
      <c r="U186" s="33"/>
      <c r="V186" s="33"/>
      <c r="W186" s="39"/>
      <c r="X186" s="40"/>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row>
    <row r="187" spans="6:88">
      <c r="F187" s="33"/>
      <c r="G187" s="33"/>
      <c r="H187" s="33"/>
      <c r="I187" s="33"/>
      <c r="J187" s="33"/>
      <c r="K187" s="33"/>
      <c r="L187" s="33"/>
      <c r="M187" s="33"/>
      <c r="N187" s="33"/>
      <c r="O187" s="33"/>
      <c r="P187" s="33"/>
      <c r="Q187" s="33"/>
      <c r="R187" s="33"/>
      <c r="S187" s="33"/>
      <c r="T187" s="33"/>
      <c r="U187" s="33"/>
      <c r="V187" s="33"/>
      <c r="W187" s="39"/>
      <c r="X187" s="40"/>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row>
    <row r="188" spans="6:88">
      <c r="F188" s="33"/>
      <c r="G188" s="33"/>
      <c r="H188" s="33"/>
      <c r="I188" s="33"/>
      <c r="J188" s="33"/>
      <c r="K188" s="33"/>
      <c r="L188" s="33"/>
      <c r="M188" s="33"/>
      <c r="N188" s="33"/>
      <c r="O188" s="33"/>
      <c r="P188" s="33"/>
      <c r="Q188" s="33"/>
      <c r="R188" s="33"/>
      <c r="S188" s="33"/>
      <c r="T188" s="33"/>
      <c r="U188" s="33"/>
      <c r="V188" s="33"/>
      <c r="W188" s="39"/>
      <c r="X188" s="40"/>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row>
    <row r="189" spans="6:88">
      <c r="F189" s="33"/>
      <c r="G189" s="33"/>
      <c r="H189" s="33"/>
      <c r="I189" s="33"/>
      <c r="J189" s="33"/>
      <c r="K189" s="33"/>
      <c r="L189" s="33"/>
      <c r="M189" s="33"/>
      <c r="N189" s="33"/>
      <c r="O189" s="33"/>
      <c r="P189" s="33"/>
      <c r="Q189" s="33"/>
      <c r="R189" s="33"/>
      <c r="S189" s="33"/>
      <c r="T189" s="33"/>
      <c r="U189" s="33"/>
      <c r="V189" s="33"/>
      <c r="W189" s="39"/>
      <c r="X189" s="40"/>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row>
    <row r="190" spans="6:88">
      <c r="F190" s="33"/>
      <c r="G190" s="33"/>
      <c r="H190" s="33"/>
      <c r="I190" s="33"/>
      <c r="J190" s="33"/>
      <c r="K190" s="33"/>
      <c r="L190" s="33"/>
      <c r="M190" s="33"/>
      <c r="N190" s="33"/>
      <c r="O190" s="33"/>
      <c r="P190" s="33"/>
      <c r="Q190" s="33"/>
      <c r="R190" s="33"/>
      <c r="S190" s="33"/>
      <c r="T190" s="33"/>
      <c r="U190" s="33"/>
      <c r="V190" s="33"/>
      <c r="W190" s="39"/>
      <c r="X190" s="40"/>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row>
    <row r="191" spans="6:88">
      <c r="F191" s="33"/>
      <c r="G191" s="33"/>
      <c r="H191" s="33"/>
      <c r="I191" s="33"/>
      <c r="J191" s="33"/>
      <c r="K191" s="33"/>
      <c r="L191" s="33"/>
      <c r="M191" s="33"/>
      <c r="N191" s="33"/>
      <c r="O191" s="33"/>
      <c r="P191" s="33"/>
      <c r="Q191" s="33"/>
      <c r="R191" s="33"/>
      <c r="S191" s="33"/>
      <c r="T191" s="33"/>
      <c r="U191" s="33"/>
      <c r="V191" s="33"/>
      <c r="W191" s="39"/>
      <c r="X191" s="40"/>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row>
    <row r="192" spans="6:88">
      <c r="F192" s="33"/>
      <c r="G192" s="33"/>
      <c r="H192" s="33"/>
      <c r="I192" s="33"/>
      <c r="J192" s="33"/>
      <c r="K192" s="33"/>
      <c r="L192" s="33"/>
      <c r="M192" s="33"/>
      <c r="N192" s="33"/>
      <c r="O192" s="33"/>
      <c r="P192" s="33"/>
      <c r="Q192" s="33"/>
      <c r="R192" s="33"/>
      <c r="S192" s="33"/>
      <c r="T192" s="33"/>
      <c r="U192" s="33"/>
      <c r="V192" s="33"/>
      <c r="W192" s="39"/>
      <c r="X192" s="40"/>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row>
    <row r="193" spans="6:88">
      <c r="F193" s="33"/>
      <c r="G193" s="33"/>
      <c r="H193" s="33"/>
      <c r="I193" s="33"/>
      <c r="J193" s="33"/>
      <c r="K193" s="33"/>
      <c r="L193" s="33"/>
      <c r="M193" s="33"/>
      <c r="N193" s="33"/>
      <c r="O193" s="33"/>
      <c r="P193" s="33"/>
      <c r="Q193" s="33"/>
      <c r="R193" s="33"/>
      <c r="S193" s="33"/>
      <c r="T193" s="33"/>
      <c r="U193" s="33"/>
      <c r="V193" s="33"/>
      <c r="W193" s="39"/>
      <c r="X193" s="40"/>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row>
    <row r="194" spans="6:88">
      <c r="F194" s="33"/>
      <c r="G194" s="33"/>
      <c r="H194" s="33"/>
      <c r="I194" s="33"/>
      <c r="J194" s="33"/>
      <c r="K194" s="33"/>
      <c r="L194" s="33"/>
      <c r="M194" s="33"/>
      <c r="N194" s="33"/>
      <c r="O194" s="33"/>
      <c r="P194" s="33"/>
      <c r="Q194" s="33"/>
      <c r="R194" s="33"/>
      <c r="S194" s="33"/>
      <c r="T194" s="33"/>
      <c r="U194" s="33"/>
      <c r="V194" s="33"/>
      <c r="W194" s="39"/>
      <c r="X194" s="40"/>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row>
    <row r="195" spans="6:88">
      <c r="F195" s="33"/>
      <c r="G195" s="33"/>
      <c r="H195" s="33"/>
      <c r="I195" s="33"/>
      <c r="J195" s="33"/>
      <c r="K195" s="33"/>
      <c r="L195" s="33"/>
      <c r="M195" s="33"/>
      <c r="N195" s="33"/>
      <c r="O195" s="33"/>
      <c r="P195" s="33"/>
      <c r="Q195" s="33"/>
      <c r="R195" s="33"/>
      <c r="S195" s="33"/>
      <c r="T195" s="33"/>
      <c r="U195" s="33"/>
      <c r="V195" s="33"/>
      <c r="W195" s="39"/>
      <c r="X195" s="40"/>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row>
    <row r="196" spans="6:88">
      <c r="F196" s="33"/>
      <c r="G196" s="33"/>
      <c r="H196" s="33"/>
      <c r="I196" s="33"/>
      <c r="J196" s="33"/>
      <c r="K196" s="33"/>
      <c r="L196" s="33"/>
      <c r="M196" s="33"/>
      <c r="N196" s="33"/>
      <c r="O196" s="33"/>
      <c r="P196" s="33"/>
      <c r="Q196" s="33"/>
      <c r="R196" s="33"/>
      <c r="S196" s="33"/>
      <c r="T196" s="33"/>
      <c r="U196" s="33"/>
      <c r="V196" s="33"/>
      <c r="W196" s="39"/>
      <c r="X196" s="40"/>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row>
    <row r="197" spans="6:88">
      <c r="F197" s="33"/>
      <c r="G197" s="33"/>
      <c r="H197" s="33"/>
      <c r="I197" s="33"/>
      <c r="J197" s="33"/>
      <c r="K197" s="33"/>
      <c r="L197" s="33"/>
      <c r="M197" s="33"/>
      <c r="N197" s="33"/>
      <c r="O197" s="33"/>
      <c r="P197" s="33"/>
      <c r="Q197" s="33"/>
      <c r="R197" s="33"/>
      <c r="S197" s="33"/>
      <c r="T197" s="33"/>
      <c r="U197" s="33"/>
      <c r="V197" s="33"/>
      <c r="W197" s="39"/>
      <c r="X197" s="40"/>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row>
    <row r="198" spans="6:88">
      <c r="F198" s="33"/>
      <c r="G198" s="33"/>
      <c r="H198" s="33"/>
      <c r="I198" s="33"/>
      <c r="J198" s="33"/>
      <c r="K198" s="33"/>
      <c r="L198" s="33"/>
      <c r="M198" s="33"/>
      <c r="N198" s="33"/>
      <c r="O198" s="33"/>
      <c r="P198" s="33"/>
      <c r="Q198" s="33"/>
      <c r="R198" s="33"/>
      <c r="S198" s="33"/>
      <c r="T198" s="33"/>
      <c r="U198" s="33"/>
      <c r="V198" s="33"/>
      <c r="W198" s="39"/>
      <c r="X198" s="40"/>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row>
    <row r="199" spans="6:88">
      <c r="F199" s="33"/>
      <c r="G199" s="33"/>
      <c r="H199" s="33"/>
      <c r="I199" s="33"/>
      <c r="J199" s="33"/>
      <c r="K199" s="33"/>
      <c r="L199" s="33"/>
      <c r="M199" s="33"/>
      <c r="N199" s="33"/>
      <c r="O199" s="33"/>
      <c r="P199" s="33"/>
      <c r="Q199" s="33"/>
      <c r="R199" s="33"/>
      <c r="S199" s="33"/>
      <c r="T199" s="33"/>
      <c r="U199" s="33"/>
      <c r="V199" s="33"/>
      <c r="W199" s="39"/>
      <c r="X199" s="40"/>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row>
    <row r="200" spans="6:88">
      <c r="F200" s="33"/>
      <c r="G200" s="33"/>
      <c r="H200" s="33"/>
      <c r="I200" s="33"/>
      <c r="J200" s="33"/>
      <c r="K200" s="33"/>
      <c r="L200" s="33"/>
      <c r="M200" s="33"/>
      <c r="N200" s="33"/>
      <c r="O200" s="33"/>
      <c r="P200" s="33"/>
      <c r="Q200" s="33"/>
      <c r="R200" s="33"/>
      <c r="S200" s="33"/>
      <c r="T200" s="33"/>
      <c r="U200" s="33"/>
      <c r="V200" s="33"/>
      <c r="W200" s="39"/>
      <c r="X200" s="40"/>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row>
    <row r="201" spans="6:88">
      <c r="F201" s="33"/>
      <c r="G201" s="33"/>
      <c r="H201" s="33"/>
      <c r="I201" s="33"/>
      <c r="J201" s="33"/>
      <c r="K201" s="33"/>
      <c r="L201" s="33"/>
      <c r="M201" s="33"/>
      <c r="N201" s="33"/>
      <c r="O201" s="33"/>
      <c r="P201" s="33"/>
      <c r="Q201" s="33"/>
      <c r="R201" s="33"/>
      <c r="S201" s="33"/>
      <c r="T201" s="33"/>
      <c r="U201" s="33"/>
      <c r="V201" s="33"/>
      <c r="W201" s="39"/>
      <c r="X201" s="40"/>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row>
    <row r="202" spans="6:88">
      <c r="F202" s="33"/>
      <c r="G202" s="33"/>
      <c r="H202" s="33"/>
      <c r="I202" s="33"/>
      <c r="J202" s="33"/>
      <c r="K202" s="33"/>
      <c r="L202" s="33"/>
      <c r="M202" s="33"/>
      <c r="N202" s="33"/>
      <c r="O202" s="33"/>
      <c r="P202" s="33"/>
      <c r="Q202" s="33"/>
      <c r="R202" s="33"/>
      <c r="S202" s="33"/>
      <c r="T202" s="33"/>
      <c r="U202" s="33"/>
      <c r="V202" s="33"/>
      <c r="W202" s="39"/>
      <c r="X202" s="40"/>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row>
    <row r="203" spans="6:88">
      <c r="F203" s="33"/>
      <c r="G203" s="33"/>
      <c r="H203" s="33"/>
      <c r="I203" s="33"/>
      <c r="J203" s="33"/>
      <c r="K203" s="33"/>
      <c r="L203" s="33"/>
      <c r="M203" s="33"/>
      <c r="N203" s="33"/>
      <c r="O203" s="33"/>
      <c r="P203" s="33"/>
      <c r="Q203" s="33"/>
      <c r="R203" s="33"/>
      <c r="S203" s="33"/>
      <c r="T203" s="33"/>
      <c r="U203" s="33"/>
      <c r="V203" s="33"/>
      <c r="W203" s="39"/>
      <c r="X203" s="40"/>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row>
    <row r="204" spans="6:88">
      <c r="F204" s="33"/>
      <c r="G204" s="33"/>
      <c r="H204" s="33"/>
      <c r="I204" s="33"/>
      <c r="J204" s="33"/>
      <c r="K204" s="33"/>
      <c r="L204" s="33"/>
      <c r="M204" s="33"/>
      <c r="N204" s="33"/>
      <c r="O204" s="33"/>
      <c r="P204" s="33"/>
      <c r="Q204" s="33"/>
      <c r="R204" s="33"/>
      <c r="S204" s="33"/>
      <c r="T204" s="33"/>
      <c r="U204" s="33"/>
      <c r="V204" s="33"/>
      <c r="W204" s="39"/>
      <c r="X204" s="40"/>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row>
    <row r="205" spans="6:88">
      <c r="F205" s="33"/>
      <c r="G205" s="33"/>
      <c r="H205" s="33"/>
      <c r="I205" s="33"/>
      <c r="J205" s="33"/>
      <c r="K205" s="33"/>
      <c r="L205" s="33"/>
      <c r="M205" s="33"/>
      <c r="N205" s="33"/>
      <c r="O205" s="33"/>
      <c r="P205" s="33"/>
      <c r="Q205" s="33"/>
      <c r="R205" s="33"/>
      <c r="S205" s="33"/>
      <c r="T205" s="33"/>
      <c r="U205" s="33"/>
      <c r="V205" s="33"/>
      <c r="W205" s="39"/>
      <c r="X205" s="40"/>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row>
    <row r="206" spans="6:88">
      <c r="F206" s="33"/>
      <c r="G206" s="33"/>
      <c r="H206" s="33"/>
      <c r="I206" s="33"/>
      <c r="J206" s="33"/>
      <c r="K206" s="33"/>
      <c r="L206" s="33"/>
      <c r="M206" s="33"/>
      <c r="N206" s="33"/>
      <c r="O206" s="33"/>
      <c r="P206" s="33"/>
      <c r="Q206" s="33"/>
      <c r="R206" s="33"/>
      <c r="S206" s="33"/>
      <c r="T206" s="33"/>
      <c r="U206" s="33"/>
      <c r="V206" s="33"/>
      <c r="W206" s="39"/>
      <c r="X206" s="40"/>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row>
    <row r="207" spans="6:88">
      <c r="F207" s="33"/>
      <c r="G207" s="33"/>
      <c r="H207" s="33"/>
      <c r="I207" s="33"/>
      <c r="J207" s="33"/>
      <c r="K207" s="33"/>
      <c r="L207" s="33"/>
      <c r="M207" s="33"/>
      <c r="N207" s="33"/>
      <c r="O207" s="33"/>
      <c r="P207" s="33"/>
      <c r="Q207" s="33"/>
      <c r="R207" s="33"/>
      <c r="S207" s="33"/>
      <c r="T207" s="33"/>
      <c r="U207" s="33"/>
      <c r="V207" s="33"/>
      <c r="W207" s="39"/>
      <c r="X207" s="40"/>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row>
    <row r="208" spans="6:88">
      <c r="F208" s="33"/>
      <c r="G208" s="33"/>
      <c r="H208" s="33"/>
      <c r="I208" s="33"/>
      <c r="J208" s="33"/>
      <c r="K208" s="33"/>
      <c r="L208" s="33"/>
      <c r="M208" s="33"/>
      <c r="N208" s="33"/>
      <c r="O208" s="33"/>
      <c r="P208" s="33"/>
      <c r="Q208" s="33"/>
      <c r="R208" s="33"/>
      <c r="S208" s="33"/>
      <c r="T208" s="33"/>
      <c r="U208" s="33"/>
      <c r="V208" s="33"/>
      <c r="W208" s="39"/>
      <c r="X208" s="40"/>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row>
    <row r="209" spans="6:88">
      <c r="F209" s="33"/>
      <c r="G209" s="33"/>
      <c r="H209" s="33"/>
      <c r="I209" s="33"/>
      <c r="J209" s="33"/>
      <c r="K209" s="33"/>
      <c r="L209" s="33"/>
      <c r="M209" s="33"/>
      <c r="N209" s="33"/>
      <c r="O209" s="33"/>
      <c r="P209" s="33"/>
      <c r="Q209" s="33"/>
      <c r="R209" s="33"/>
      <c r="S209" s="33"/>
      <c r="T209" s="33"/>
      <c r="U209" s="33"/>
      <c r="V209" s="33"/>
      <c r="W209" s="39"/>
      <c r="X209" s="40"/>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row>
    <row r="210" spans="6:88">
      <c r="F210" s="33"/>
      <c r="G210" s="33"/>
      <c r="H210" s="33"/>
      <c r="I210" s="33"/>
      <c r="J210" s="33"/>
      <c r="K210" s="33"/>
      <c r="L210" s="33"/>
      <c r="M210" s="33"/>
      <c r="N210" s="33"/>
      <c r="O210" s="33"/>
      <c r="P210" s="33"/>
      <c r="Q210" s="33"/>
      <c r="R210" s="33"/>
      <c r="S210" s="33"/>
      <c r="T210" s="33"/>
      <c r="U210" s="33"/>
      <c r="V210" s="33"/>
      <c r="W210" s="39"/>
      <c r="X210" s="40"/>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row>
    <row r="211" spans="6:88">
      <c r="F211" s="33"/>
      <c r="G211" s="33"/>
      <c r="H211" s="33"/>
      <c r="I211" s="33"/>
      <c r="J211" s="33"/>
      <c r="K211" s="33"/>
      <c r="L211" s="33"/>
      <c r="M211" s="33"/>
      <c r="N211" s="33"/>
      <c r="O211" s="33"/>
      <c r="P211" s="33"/>
      <c r="Q211" s="33"/>
      <c r="R211" s="33"/>
      <c r="S211" s="33"/>
      <c r="T211" s="33"/>
      <c r="U211" s="33"/>
      <c r="V211" s="33"/>
      <c r="W211" s="39"/>
      <c r="X211" s="40"/>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row>
    <row r="212" spans="6:88">
      <c r="F212" s="33"/>
      <c r="G212" s="33"/>
      <c r="H212" s="33"/>
      <c r="I212" s="33"/>
      <c r="J212" s="33"/>
      <c r="K212" s="33"/>
      <c r="L212" s="33"/>
      <c r="M212" s="33"/>
      <c r="N212" s="33"/>
      <c r="O212" s="33"/>
      <c r="P212" s="33"/>
      <c r="Q212" s="33"/>
      <c r="R212" s="33"/>
      <c r="S212" s="33"/>
      <c r="T212" s="33"/>
      <c r="U212" s="33"/>
      <c r="V212" s="33"/>
      <c r="W212" s="39"/>
      <c r="X212" s="40"/>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row>
    <row r="213" spans="6:88">
      <c r="F213" s="33"/>
      <c r="G213" s="33"/>
      <c r="H213" s="33"/>
      <c r="I213" s="33"/>
      <c r="J213" s="33"/>
      <c r="K213" s="33"/>
      <c r="L213" s="33"/>
      <c r="M213" s="33"/>
      <c r="N213" s="33"/>
      <c r="O213" s="33"/>
      <c r="P213" s="33"/>
      <c r="Q213" s="33"/>
      <c r="R213" s="33"/>
      <c r="S213" s="33"/>
      <c r="T213" s="33"/>
      <c r="U213" s="33"/>
      <c r="V213" s="33"/>
      <c r="W213" s="39"/>
      <c r="X213" s="40"/>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row>
    <row r="214" spans="6:88">
      <c r="F214" s="33"/>
      <c r="G214" s="33"/>
      <c r="H214" s="33"/>
      <c r="I214" s="33"/>
      <c r="J214" s="33"/>
      <c r="K214" s="33"/>
      <c r="L214" s="33"/>
      <c r="M214" s="33"/>
      <c r="N214" s="33"/>
      <c r="O214" s="33"/>
      <c r="P214" s="33"/>
      <c r="Q214" s="33"/>
      <c r="R214" s="33"/>
      <c r="S214" s="33"/>
      <c r="T214" s="33"/>
      <c r="U214" s="33"/>
      <c r="V214" s="33"/>
      <c r="W214" s="39"/>
      <c r="X214" s="40"/>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row>
    <row r="215" spans="6:88">
      <c r="F215" s="33"/>
      <c r="G215" s="33"/>
      <c r="H215" s="33"/>
      <c r="I215" s="33"/>
      <c r="J215" s="33"/>
      <c r="K215" s="33"/>
      <c r="L215" s="33"/>
      <c r="M215" s="33"/>
      <c r="N215" s="33"/>
      <c r="O215" s="33"/>
      <c r="P215" s="33"/>
      <c r="Q215" s="33"/>
      <c r="R215" s="33"/>
      <c r="S215" s="33"/>
      <c r="T215" s="33"/>
      <c r="U215" s="33"/>
      <c r="V215" s="33"/>
      <c r="W215" s="39"/>
      <c r="X215" s="40"/>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row>
    <row r="216" spans="6:88">
      <c r="F216" s="33"/>
      <c r="G216" s="33"/>
      <c r="H216" s="33"/>
      <c r="I216" s="33"/>
      <c r="J216" s="33"/>
      <c r="K216" s="33"/>
      <c r="L216" s="33"/>
      <c r="M216" s="33"/>
      <c r="N216" s="33"/>
      <c r="O216" s="33"/>
      <c r="P216" s="33"/>
      <c r="Q216" s="33"/>
      <c r="R216" s="33"/>
      <c r="S216" s="33"/>
      <c r="T216" s="33"/>
      <c r="U216" s="33"/>
      <c r="V216" s="33"/>
      <c r="W216" s="39"/>
      <c r="X216" s="40"/>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row>
    <row r="217" spans="6:88">
      <c r="F217" s="33"/>
      <c r="G217" s="33"/>
      <c r="H217" s="33"/>
      <c r="I217" s="33"/>
      <c r="J217" s="33"/>
      <c r="K217" s="33"/>
      <c r="L217" s="33"/>
      <c r="M217" s="33"/>
      <c r="N217" s="33"/>
      <c r="O217" s="33"/>
      <c r="P217" s="33"/>
      <c r="Q217" s="33"/>
      <c r="R217" s="33"/>
      <c r="S217" s="33"/>
      <c r="T217" s="33"/>
      <c r="U217" s="33"/>
      <c r="V217" s="33"/>
      <c r="W217" s="39"/>
      <c r="X217" s="40"/>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row>
    <row r="218" spans="6:88">
      <c r="F218" s="33"/>
      <c r="G218" s="33"/>
      <c r="H218" s="33"/>
      <c r="I218" s="33"/>
      <c r="J218" s="33"/>
      <c r="K218" s="33"/>
      <c r="L218" s="33"/>
      <c r="M218" s="33"/>
      <c r="N218" s="33"/>
      <c r="O218" s="33"/>
      <c r="P218" s="33"/>
      <c r="Q218" s="33"/>
      <c r="R218" s="33"/>
      <c r="S218" s="33"/>
      <c r="T218" s="33"/>
      <c r="U218" s="33"/>
      <c r="V218" s="33"/>
      <c r="W218" s="39"/>
      <c r="X218" s="40"/>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row>
    <row r="219" spans="6:88">
      <c r="F219" s="33"/>
      <c r="G219" s="33"/>
      <c r="H219" s="33"/>
      <c r="I219" s="33"/>
      <c r="J219" s="33"/>
      <c r="K219" s="33"/>
      <c r="L219" s="33"/>
      <c r="M219" s="33"/>
      <c r="N219" s="33"/>
      <c r="O219" s="33"/>
      <c r="P219" s="33"/>
      <c r="Q219" s="33"/>
      <c r="R219" s="33"/>
      <c r="S219" s="33"/>
      <c r="T219" s="33"/>
      <c r="U219" s="33"/>
      <c r="V219" s="33"/>
      <c r="W219" s="39"/>
      <c r="X219" s="40"/>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row>
    <row r="220" spans="6:88">
      <c r="F220" s="33"/>
      <c r="G220" s="33"/>
      <c r="H220" s="33"/>
      <c r="I220" s="33"/>
      <c r="J220" s="33"/>
      <c r="K220" s="33"/>
      <c r="L220" s="33"/>
      <c r="M220" s="33"/>
      <c r="N220" s="33"/>
      <c r="O220" s="33"/>
      <c r="P220" s="33"/>
      <c r="Q220" s="33"/>
      <c r="R220" s="33"/>
      <c r="S220" s="33"/>
      <c r="T220" s="33"/>
      <c r="U220" s="33"/>
      <c r="V220" s="33"/>
      <c r="W220" s="39"/>
      <c r="X220" s="40"/>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row>
    <row r="221" spans="6:88">
      <c r="F221" s="33"/>
      <c r="G221" s="33"/>
      <c r="H221" s="33"/>
      <c r="I221" s="33"/>
      <c r="J221" s="33"/>
      <c r="K221" s="33"/>
      <c r="L221" s="33"/>
      <c r="M221" s="33"/>
      <c r="N221" s="33"/>
      <c r="O221" s="33"/>
      <c r="P221" s="33"/>
      <c r="Q221" s="33"/>
      <c r="R221" s="33"/>
      <c r="S221" s="33"/>
      <c r="T221" s="33"/>
      <c r="U221" s="33"/>
      <c r="V221" s="33"/>
      <c r="W221" s="39"/>
      <c r="X221" s="40"/>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row>
    <row r="222" spans="6:88">
      <c r="F222" s="33"/>
      <c r="G222" s="33"/>
      <c r="H222" s="33"/>
      <c r="I222" s="33"/>
      <c r="J222" s="33"/>
      <c r="K222" s="33"/>
      <c r="L222" s="33"/>
      <c r="M222" s="33"/>
      <c r="N222" s="33"/>
      <c r="O222" s="33"/>
      <c r="P222" s="33"/>
      <c r="Q222" s="33"/>
      <c r="R222" s="33"/>
      <c r="S222" s="33"/>
      <c r="T222" s="33"/>
      <c r="U222" s="33"/>
      <c r="V222" s="33"/>
      <c r="W222" s="39"/>
      <c r="X222" s="40"/>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row>
    <row r="223" spans="6:88">
      <c r="F223" s="33"/>
      <c r="G223" s="33"/>
      <c r="H223" s="33"/>
      <c r="I223" s="33"/>
      <c r="J223" s="33"/>
      <c r="K223" s="33"/>
      <c r="L223" s="33"/>
      <c r="M223" s="33"/>
      <c r="N223" s="33"/>
      <c r="O223" s="33"/>
      <c r="P223" s="33"/>
      <c r="Q223" s="33"/>
      <c r="R223" s="33"/>
      <c r="S223" s="33"/>
      <c r="T223" s="33"/>
      <c r="U223" s="33"/>
      <c r="V223" s="33"/>
      <c r="W223" s="39"/>
      <c r="X223" s="40"/>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row>
    <row r="224" spans="6:88">
      <c r="F224" s="33"/>
      <c r="G224" s="33"/>
      <c r="H224" s="33"/>
      <c r="I224" s="33"/>
      <c r="J224" s="33"/>
      <c r="K224" s="33"/>
      <c r="L224" s="33"/>
      <c r="M224" s="33"/>
      <c r="N224" s="33"/>
      <c r="O224" s="33"/>
      <c r="P224" s="33"/>
      <c r="Q224" s="33"/>
      <c r="R224" s="33"/>
      <c r="S224" s="33"/>
      <c r="T224" s="33"/>
      <c r="U224" s="33"/>
      <c r="V224" s="33"/>
      <c r="W224" s="39"/>
      <c r="X224" s="40"/>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row>
    <row r="225" spans="6:88">
      <c r="F225" s="33"/>
      <c r="G225" s="33"/>
      <c r="H225" s="33"/>
      <c r="I225" s="33"/>
      <c r="J225" s="33"/>
      <c r="K225" s="33"/>
      <c r="L225" s="33"/>
      <c r="M225" s="33"/>
      <c r="N225" s="33"/>
      <c r="O225" s="33"/>
      <c r="P225" s="33"/>
      <c r="Q225" s="33"/>
      <c r="R225" s="33"/>
      <c r="S225" s="33"/>
      <c r="T225" s="33"/>
      <c r="U225" s="33"/>
      <c r="V225" s="33"/>
      <c r="W225" s="39"/>
      <c r="X225" s="40"/>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row>
    <row r="226" spans="6:88">
      <c r="F226" s="33"/>
      <c r="G226" s="33"/>
      <c r="H226" s="33"/>
      <c r="I226" s="33"/>
      <c r="J226" s="33"/>
      <c r="K226" s="33"/>
      <c r="L226" s="33"/>
      <c r="M226" s="33"/>
      <c r="N226" s="33"/>
      <c r="O226" s="33"/>
      <c r="P226" s="33"/>
      <c r="Q226" s="33"/>
      <c r="R226" s="33"/>
      <c r="S226" s="33"/>
      <c r="T226" s="33"/>
      <c r="U226" s="33"/>
      <c r="V226" s="33"/>
      <c r="W226" s="39"/>
      <c r="X226" s="40"/>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row>
    <row r="227" spans="6:88">
      <c r="F227" s="33"/>
      <c r="G227" s="33"/>
      <c r="H227" s="33"/>
      <c r="I227" s="33"/>
      <c r="J227" s="33"/>
      <c r="K227" s="33"/>
      <c r="L227" s="33"/>
      <c r="M227" s="33"/>
      <c r="N227" s="33"/>
      <c r="O227" s="33"/>
      <c r="P227" s="33"/>
      <c r="Q227" s="33"/>
      <c r="R227" s="33"/>
      <c r="S227" s="33"/>
      <c r="T227" s="33"/>
      <c r="U227" s="33"/>
      <c r="V227" s="33"/>
      <c r="W227" s="39"/>
      <c r="X227" s="40"/>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row>
    <row r="228" spans="6:88">
      <c r="F228" s="33"/>
      <c r="G228" s="33"/>
      <c r="H228" s="33"/>
      <c r="I228" s="33"/>
      <c r="J228" s="33"/>
      <c r="K228" s="33"/>
      <c r="L228" s="33"/>
      <c r="M228" s="33"/>
      <c r="N228" s="33"/>
      <c r="O228" s="33"/>
      <c r="P228" s="33"/>
      <c r="Q228" s="33"/>
      <c r="R228" s="33"/>
      <c r="S228" s="33"/>
      <c r="T228" s="33"/>
      <c r="U228" s="33"/>
      <c r="V228" s="33"/>
      <c r="W228" s="39"/>
      <c r="X228" s="40"/>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row>
    <row r="229" spans="6:88">
      <c r="F229" s="33"/>
      <c r="G229" s="33"/>
      <c r="H229" s="33"/>
      <c r="I229" s="33"/>
      <c r="J229" s="33"/>
      <c r="K229" s="33"/>
      <c r="L229" s="33"/>
      <c r="M229" s="33"/>
      <c r="N229" s="33"/>
      <c r="O229" s="33"/>
      <c r="P229" s="33"/>
      <c r="Q229" s="33"/>
      <c r="R229" s="33"/>
      <c r="S229" s="33"/>
      <c r="T229" s="33"/>
      <c r="U229" s="33"/>
      <c r="V229" s="33"/>
      <c r="W229" s="39"/>
      <c r="X229" s="40"/>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row>
    <row r="230" spans="6:88">
      <c r="F230" s="33"/>
      <c r="G230" s="33"/>
      <c r="H230" s="33"/>
      <c r="I230" s="33"/>
      <c r="J230" s="33"/>
      <c r="K230" s="33"/>
      <c r="L230" s="33"/>
      <c r="M230" s="33"/>
      <c r="N230" s="33"/>
      <c r="O230" s="33"/>
      <c r="P230" s="33"/>
      <c r="Q230" s="33"/>
      <c r="R230" s="33"/>
      <c r="S230" s="33"/>
      <c r="T230" s="33"/>
      <c r="U230" s="33"/>
      <c r="V230" s="33"/>
      <c r="W230" s="39"/>
      <c r="X230" s="40"/>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row>
    <row r="231" spans="6:88">
      <c r="F231" s="33"/>
      <c r="G231" s="33"/>
      <c r="H231" s="33"/>
      <c r="I231" s="33"/>
      <c r="J231" s="33"/>
      <c r="K231" s="33"/>
      <c r="L231" s="33"/>
      <c r="M231" s="33"/>
      <c r="N231" s="33"/>
      <c r="O231" s="33"/>
      <c r="P231" s="33"/>
      <c r="Q231" s="33"/>
      <c r="R231" s="33"/>
      <c r="S231" s="33"/>
      <c r="T231" s="33"/>
      <c r="U231" s="33"/>
      <c r="V231" s="33"/>
      <c r="W231" s="39"/>
      <c r="X231" s="40"/>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row>
    <row r="232" spans="6:88">
      <c r="F232" s="33"/>
      <c r="G232" s="33"/>
      <c r="H232" s="33"/>
      <c r="I232" s="33"/>
      <c r="J232" s="33"/>
      <c r="K232" s="33"/>
      <c r="L232" s="33"/>
      <c r="M232" s="33"/>
      <c r="N232" s="33"/>
      <c r="O232" s="33"/>
      <c r="P232" s="33"/>
      <c r="Q232" s="33"/>
      <c r="R232" s="33"/>
      <c r="S232" s="33"/>
      <c r="T232" s="33"/>
      <c r="U232" s="33"/>
      <c r="V232" s="33"/>
      <c r="W232" s="39"/>
      <c r="X232" s="40"/>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row>
    <row r="233" spans="6:88">
      <c r="F233" s="33"/>
      <c r="G233" s="33"/>
      <c r="H233" s="33"/>
      <c r="I233" s="33"/>
      <c r="J233" s="33"/>
      <c r="K233" s="33"/>
      <c r="L233" s="33"/>
      <c r="M233" s="33"/>
      <c r="N233" s="33"/>
      <c r="O233" s="33"/>
      <c r="P233" s="33"/>
      <c r="Q233" s="33"/>
      <c r="R233" s="33"/>
      <c r="S233" s="33"/>
      <c r="T233" s="33"/>
      <c r="U233" s="33"/>
      <c r="V233" s="33"/>
      <c r="W233" s="39"/>
      <c r="X233" s="40"/>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row>
    <row r="234" spans="6:88">
      <c r="F234" s="33"/>
      <c r="G234" s="33"/>
      <c r="H234" s="33"/>
      <c r="I234" s="33"/>
      <c r="J234" s="33"/>
      <c r="K234" s="33"/>
      <c r="L234" s="33"/>
      <c r="M234" s="33"/>
      <c r="N234" s="33"/>
      <c r="O234" s="33"/>
      <c r="P234" s="33"/>
      <c r="Q234" s="33"/>
      <c r="R234" s="33"/>
      <c r="S234" s="33"/>
      <c r="T234" s="33"/>
      <c r="U234" s="33"/>
      <c r="V234" s="33"/>
      <c r="W234" s="39"/>
      <c r="X234" s="40"/>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row>
    <row r="235" spans="6:88">
      <c r="F235" s="33"/>
      <c r="G235" s="33"/>
      <c r="H235" s="33"/>
      <c r="I235" s="33"/>
      <c r="J235" s="33"/>
      <c r="K235" s="33"/>
      <c r="L235" s="33"/>
      <c r="M235" s="33"/>
      <c r="N235" s="33"/>
      <c r="O235" s="33"/>
      <c r="P235" s="33"/>
      <c r="Q235" s="33"/>
      <c r="R235" s="33"/>
      <c r="S235" s="33"/>
      <c r="T235" s="33"/>
      <c r="U235" s="33"/>
      <c r="V235" s="33"/>
      <c r="W235" s="39"/>
      <c r="X235" s="40"/>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row>
    <row r="236" spans="6:88">
      <c r="F236" s="33"/>
      <c r="G236" s="33"/>
      <c r="H236" s="33"/>
      <c r="I236" s="33"/>
      <c r="J236" s="33"/>
      <c r="K236" s="33"/>
      <c r="L236" s="33"/>
      <c r="M236" s="33"/>
      <c r="N236" s="33"/>
      <c r="O236" s="33"/>
      <c r="P236" s="33"/>
      <c r="Q236" s="33"/>
      <c r="R236" s="33"/>
      <c r="S236" s="33"/>
      <c r="T236" s="33"/>
      <c r="U236" s="33"/>
      <c r="V236" s="33"/>
      <c r="W236" s="39"/>
      <c r="X236" s="40"/>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row>
    <row r="237" spans="6:88">
      <c r="F237" s="33"/>
      <c r="G237" s="33"/>
      <c r="H237" s="33"/>
      <c r="I237" s="33"/>
      <c r="J237" s="33"/>
      <c r="K237" s="33"/>
      <c r="L237" s="33"/>
      <c r="M237" s="33"/>
      <c r="N237" s="33"/>
      <c r="O237" s="33"/>
      <c r="P237" s="33"/>
      <c r="Q237" s="33"/>
      <c r="R237" s="33"/>
      <c r="S237" s="33"/>
      <c r="T237" s="33"/>
      <c r="U237" s="33"/>
      <c r="V237" s="33"/>
      <c r="W237" s="39"/>
      <c r="X237" s="40"/>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row>
    <row r="238" spans="6:88">
      <c r="F238" s="33"/>
      <c r="G238" s="33"/>
      <c r="H238" s="33"/>
      <c r="I238" s="33"/>
      <c r="J238" s="33"/>
      <c r="K238" s="33"/>
      <c r="L238" s="33"/>
      <c r="M238" s="33"/>
      <c r="N238" s="33"/>
      <c r="O238" s="33"/>
      <c r="P238" s="33"/>
      <c r="Q238" s="33"/>
      <c r="R238" s="33"/>
      <c r="S238" s="33"/>
      <c r="T238" s="33"/>
      <c r="U238" s="33"/>
      <c r="V238" s="33"/>
      <c r="W238" s="39"/>
      <c r="X238" s="40"/>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row>
    <row r="239" spans="6:88">
      <c r="F239" s="33"/>
      <c r="G239" s="33"/>
      <c r="H239" s="33"/>
      <c r="I239" s="33"/>
      <c r="J239" s="33"/>
      <c r="K239" s="33"/>
      <c r="L239" s="33"/>
      <c r="M239" s="33"/>
      <c r="N239" s="33"/>
      <c r="O239" s="33"/>
      <c r="P239" s="33"/>
      <c r="Q239" s="33"/>
      <c r="R239" s="33"/>
      <c r="S239" s="33"/>
      <c r="T239" s="33"/>
      <c r="U239" s="33"/>
      <c r="V239" s="33"/>
      <c r="W239" s="39"/>
      <c r="X239" s="40"/>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row>
    <row r="240" spans="6:88">
      <c r="F240" s="33"/>
      <c r="G240" s="33"/>
      <c r="H240" s="33"/>
      <c r="I240" s="33"/>
      <c r="J240" s="33"/>
      <c r="K240" s="33"/>
      <c r="L240" s="33"/>
      <c r="M240" s="33"/>
      <c r="N240" s="33"/>
      <c r="O240" s="33"/>
      <c r="P240" s="33"/>
      <c r="Q240" s="33"/>
      <c r="R240" s="33"/>
      <c r="S240" s="33"/>
      <c r="T240" s="33"/>
      <c r="U240" s="33"/>
      <c r="V240" s="33"/>
      <c r="W240" s="39"/>
      <c r="X240" s="40"/>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row>
    <row r="241" spans="6:88">
      <c r="F241" s="33"/>
      <c r="G241" s="33"/>
      <c r="H241" s="33"/>
      <c r="I241" s="33"/>
      <c r="J241" s="33"/>
      <c r="K241" s="33"/>
      <c r="L241" s="33"/>
      <c r="M241" s="33"/>
      <c r="N241" s="33"/>
      <c r="O241" s="33"/>
      <c r="P241" s="33"/>
      <c r="Q241" s="33"/>
      <c r="R241" s="33"/>
      <c r="S241" s="33"/>
      <c r="T241" s="33"/>
      <c r="U241" s="33"/>
      <c r="V241" s="33"/>
      <c r="W241" s="39"/>
      <c r="X241" s="40"/>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row>
    <row r="242" spans="6:88">
      <c r="F242" s="33"/>
      <c r="G242" s="33"/>
      <c r="H242" s="33"/>
      <c r="I242" s="33"/>
      <c r="J242" s="33"/>
      <c r="K242" s="33"/>
      <c r="L242" s="33"/>
      <c r="M242" s="33"/>
      <c r="N242" s="33"/>
      <c r="O242" s="33"/>
      <c r="P242" s="33"/>
      <c r="Q242" s="33"/>
      <c r="R242" s="33"/>
      <c r="S242" s="33"/>
      <c r="T242" s="33"/>
      <c r="U242" s="33"/>
      <c r="V242" s="33"/>
      <c r="W242" s="39"/>
      <c r="X242" s="40"/>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row>
    <row r="243" spans="6:88">
      <c r="F243" s="33"/>
      <c r="G243" s="33"/>
      <c r="H243" s="33"/>
      <c r="I243" s="33"/>
      <c r="J243" s="33"/>
      <c r="K243" s="33"/>
      <c r="L243" s="33"/>
      <c r="M243" s="33"/>
      <c r="N243" s="33"/>
      <c r="O243" s="33"/>
      <c r="P243" s="33"/>
      <c r="Q243" s="33"/>
      <c r="R243" s="33"/>
      <c r="S243" s="33"/>
      <c r="T243" s="33"/>
      <c r="U243" s="33"/>
      <c r="V243" s="33"/>
      <c r="W243" s="39"/>
      <c r="X243" s="40"/>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row>
    <row r="244" spans="6:88">
      <c r="F244" s="33"/>
      <c r="G244" s="33"/>
      <c r="H244" s="33"/>
      <c r="I244" s="33"/>
      <c r="J244" s="33"/>
      <c r="K244" s="33"/>
      <c r="L244" s="33"/>
      <c r="M244" s="33"/>
      <c r="N244" s="33"/>
      <c r="O244" s="33"/>
      <c r="P244" s="33"/>
      <c r="Q244" s="33"/>
      <c r="R244" s="33"/>
      <c r="S244" s="33"/>
      <c r="T244" s="33"/>
      <c r="U244" s="33"/>
      <c r="V244" s="33"/>
      <c r="W244" s="39"/>
      <c r="X244" s="40"/>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row>
    <row r="245" spans="6:88">
      <c r="F245" s="33"/>
      <c r="G245" s="33"/>
      <c r="H245" s="33"/>
      <c r="I245" s="33"/>
      <c r="J245" s="33"/>
      <c r="K245" s="33"/>
      <c r="L245" s="33"/>
      <c r="M245" s="33"/>
      <c r="N245" s="33"/>
      <c r="O245" s="33"/>
      <c r="P245" s="33"/>
      <c r="Q245" s="33"/>
      <c r="R245" s="33"/>
      <c r="S245" s="33"/>
      <c r="T245" s="33"/>
      <c r="U245" s="33"/>
      <c r="V245" s="33"/>
      <c r="W245" s="39"/>
      <c r="X245" s="40"/>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row>
    <row r="246" spans="6:88">
      <c r="F246" s="33"/>
      <c r="G246" s="33"/>
      <c r="H246" s="33"/>
      <c r="I246" s="33"/>
      <c r="J246" s="33"/>
      <c r="K246" s="33"/>
      <c r="L246" s="33"/>
      <c r="M246" s="33"/>
      <c r="N246" s="33"/>
      <c r="O246" s="33"/>
      <c r="P246" s="33"/>
      <c r="Q246" s="33"/>
      <c r="R246" s="33"/>
      <c r="S246" s="33"/>
      <c r="T246" s="33"/>
      <c r="U246" s="33"/>
      <c r="V246" s="33"/>
      <c r="W246" s="39"/>
      <c r="X246" s="40"/>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row>
    <row r="247" spans="6:88">
      <c r="F247" s="33"/>
      <c r="G247" s="33"/>
      <c r="H247" s="33"/>
      <c r="I247" s="33"/>
      <c r="J247" s="33"/>
      <c r="K247" s="33"/>
      <c r="L247" s="33"/>
      <c r="M247" s="33"/>
      <c r="N247" s="33"/>
      <c r="O247" s="33"/>
      <c r="P247" s="33"/>
      <c r="Q247" s="33"/>
      <c r="R247" s="33"/>
      <c r="S247" s="33"/>
      <c r="T247" s="33"/>
      <c r="U247" s="33"/>
      <c r="V247" s="33"/>
      <c r="W247" s="39"/>
      <c r="X247" s="40"/>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row>
    <row r="248" spans="6:88">
      <c r="F248" s="33"/>
      <c r="G248" s="33"/>
      <c r="H248" s="33"/>
      <c r="I248" s="33"/>
      <c r="J248" s="33"/>
      <c r="K248" s="33"/>
      <c r="L248" s="33"/>
      <c r="M248" s="33"/>
      <c r="N248" s="33"/>
      <c r="O248" s="33"/>
      <c r="P248" s="33"/>
      <c r="Q248" s="33"/>
      <c r="R248" s="33"/>
      <c r="S248" s="33"/>
      <c r="T248" s="33"/>
      <c r="U248" s="33"/>
      <c r="V248" s="33"/>
      <c r="W248" s="39"/>
      <c r="X248" s="40"/>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row>
    <row r="249" spans="6:88">
      <c r="F249" s="33"/>
      <c r="G249" s="33"/>
      <c r="H249" s="33"/>
      <c r="I249" s="33"/>
      <c r="J249" s="33"/>
      <c r="K249" s="33"/>
      <c r="L249" s="33"/>
      <c r="M249" s="33"/>
      <c r="N249" s="33"/>
      <c r="O249" s="33"/>
      <c r="P249" s="33"/>
      <c r="Q249" s="33"/>
      <c r="R249" s="33"/>
      <c r="S249" s="33"/>
      <c r="T249" s="33"/>
      <c r="U249" s="33"/>
      <c r="V249" s="33"/>
      <c r="W249" s="39"/>
      <c r="X249" s="40"/>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row>
    <row r="250" spans="6:88">
      <c r="F250" s="33"/>
      <c r="G250" s="33"/>
      <c r="H250" s="33"/>
      <c r="I250" s="33"/>
      <c r="J250" s="33"/>
      <c r="K250" s="33"/>
      <c r="L250" s="33"/>
      <c r="M250" s="33"/>
      <c r="N250" s="33"/>
      <c r="O250" s="33"/>
      <c r="P250" s="33"/>
      <c r="Q250" s="33"/>
      <c r="R250" s="33"/>
      <c r="S250" s="33"/>
      <c r="T250" s="33"/>
      <c r="U250" s="33"/>
      <c r="V250" s="33"/>
      <c r="W250" s="39"/>
      <c r="X250" s="40"/>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row>
    <row r="251" spans="6:88">
      <c r="F251" s="33"/>
      <c r="G251" s="33"/>
      <c r="H251" s="33"/>
      <c r="I251" s="33"/>
      <c r="J251" s="33"/>
      <c r="K251" s="33"/>
      <c r="L251" s="33"/>
      <c r="M251" s="33"/>
      <c r="N251" s="33"/>
      <c r="O251" s="33"/>
      <c r="P251" s="33"/>
      <c r="Q251" s="33"/>
      <c r="R251" s="33"/>
      <c r="S251" s="33"/>
      <c r="T251" s="33"/>
      <c r="U251" s="33"/>
      <c r="V251" s="33"/>
      <c r="W251" s="39"/>
      <c r="X251" s="40"/>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row>
    <row r="252" spans="6:88">
      <c r="F252" s="33"/>
      <c r="G252" s="33"/>
      <c r="H252" s="33"/>
      <c r="I252" s="33"/>
      <c r="J252" s="33"/>
      <c r="K252" s="33"/>
      <c r="L252" s="33"/>
      <c r="M252" s="33"/>
      <c r="N252" s="33"/>
      <c r="O252" s="33"/>
      <c r="P252" s="33"/>
      <c r="Q252" s="33"/>
      <c r="R252" s="33"/>
      <c r="S252" s="33"/>
      <c r="T252" s="33"/>
      <c r="U252" s="33"/>
      <c r="V252" s="33"/>
      <c r="W252" s="39"/>
      <c r="X252" s="40"/>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row>
    <row r="253" spans="6:88">
      <c r="F253" s="33"/>
      <c r="G253" s="33"/>
      <c r="H253" s="33"/>
      <c r="I253" s="33"/>
      <c r="J253" s="33"/>
      <c r="K253" s="33"/>
      <c r="L253" s="33"/>
      <c r="M253" s="33"/>
      <c r="N253" s="33"/>
      <c r="O253" s="33"/>
      <c r="P253" s="33"/>
      <c r="Q253" s="33"/>
      <c r="R253" s="33"/>
      <c r="S253" s="33"/>
      <c r="T253" s="33"/>
      <c r="U253" s="33"/>
      <c r="V253" s="33"/>
      <c r="W253" s="39"/>
      <c r="X253" s="40"/>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row>
    <row r="254" spans="6:88">
      <c r="F254" s="33"/>
      <c r="G254" s="33"/>
      <c r="H254" s="33"/>
      <c r="I254" s="33"/>
      <c r="J254" s="33"/>
      <c r="K254" s="33"/>
      <c r="L254" s="33"/>
      <c r="M254" s="33"/>
      <c r="N254" s="33"/>
      <c r="O254" s="33"/>
      <c r="P254" s="33"/>
      <c r="Q254" s="33"/>
      <c r="R254" s="33"/>
      <c r="S254" s="33"/>
      <c r="T254" s="33"/>
      <c r="U254" s="33"/>
      <c r="V254" s="33"/>
      <c r="W254" s="39"/>
      <c r="X254" s="40"/>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row>
    <row r="255" spans="6:88">
      <c r="F255" s="33"/>
      <c r="G255" s="33"/>
      <c r="H255" s="33"/>
      <c r="I255" s="33"/>
      <c r="J255" s="33"/>
      <c r="K255" s="33"/>
      <c r="L255" s="33"/>
      <c r="M255" s="33"/>
      <c r="N255" s="33"/>
      <c r="O255" s="33"/>
      <c r="P255" s="33"/>
      <c r="Q255" s="33"/>
      <c r="R255" s="33"/>
      <c r="S255" s="33"/>
      <c r="T255" s="33"/>
      <c r="U255" s="33"/>
      <c r="V255" s="33"/>
      <c r="W255" s="39"/>
      <c r="X255" s="40"/>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row>
    <row r="256" spans="6:88">
      <c r="F256" s="33"/>
      <c r="G256" s="33"/>
      <c r="H256" s="33"/>
      <c r="I256" s="33"/>
      <c r="J256" s="33"/>
      <c r="K256" s="33"/>
      <c r="L256" s="33"/>
      <c r="M256" s="33"/>
      <c r="N256" s="33"/>
      <c r="O256" s="33"/>
      <c r="P256" s="33"/>
      <c r="Q256" s="33"/>
      <c r="R256" s="33"/>
      <c r="S256" s="33"/>
      <c r="T256" s="33"/>
      <c r="U256" s="33"/>
      <c r="V256" s="33"/>
      <c r="W256" s="39"/>
      <c r="X256" s="40"/>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row>
    <row r="257" spans="6:88">
      <c r="F257" s="33"/>
      <c r="G257" s="33"/>
      <c r="H257" s="33"/>
      <c r="I257" s="33"/>
      <c r="J257" s="33"/>
      <c r="K257" s="33"/>
      <c r="L257" s="33"/>
      <c r="M257" s="33"/>
      <c r="N257" s="33"/>
      <c r="O257" s="33"/>
      <c r="P257" s="33"/>
      <c r="Q257" s="33"/>
      <c r="R257" s="33"/>
      <c r="S257" s="33"/>
      <c r="T257" s="33"/>
      <c r="U257" s="33"/>
      <c r="V257" s="33"/>
      <c r="W257" s="39"/>
      <c r="X257" s="40"/>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row>
    <row r="258" spans="6:88">
      <c r="F258" s="33"/>
      <c r="G258" s="33"/>
      <c r="H258" s="33"/>
      <c r="I258" s="33"/>
      <c r="J258" s="33"/>
      <c r="K258" s="33"/>
      <c r="L258" s="33"/>
      <c r="M258" s="33"/>
      <c r="N258" s="33"/>
      <c r="O258" s="33"/>
      <c r="P258" s="33"/>
      <c r="Q258" s="33"/>
      <c r="R258" s="33"/>
      <c r="S258" s="33"/>
      <c r="T258" s="33"/>
      <c r="U258" s="33"/>
      <c r="V258" s="33"/>
      <c r="W258" s="39"/>
      <c r="X258" s="40"/>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row>
    <row r="259" spans="6:88">
      <c r="F259" s="33"/>
      <c r="G259" s="33"/>
      <c r="H259" s="33"/>
      <c r="I259" s="33"/>
      <c r="J259" s="33"/>
      <c r="K259" s="33"/>
      <c r="L259" s="33"/>
      <c r="M259" s="33"/>
      <c r="N259" s="33"/>
      <c r="O259" s="33"/>
      <c r="P259" s="33"/>
      <c r="Q259" s="33"/>
      <c r="R259" s="33"/>
      <c r="S259" s="33"/>
      <c r="T259" s="33"/>
      <c r="U259" s="33"/>
      <c r="V259" s="33"/>
      <c r="W259" s="39"/>
      <c r="X259" s="40"/>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row>
    <row r="260" spans="6:88">
      <c r="F260" s="33"/>
      <c r="G260" s="33"/>
      <c r="H260" s="33"/>
      <c r="I260" s="33"/>
      <c r="J260" s="33"/>
      <c r="K260" s="33"/>
      <c r="L260" s="33"/>
      <c r="M260" s="33"/>
      <c r="N260" s="33"/>
      <c r="O260" s="33"/>
      <c r="P260" s="33"/>
      <c r="Q260" s="33"/>
      <c r="R260" s="33"/>
      <c r="S260" s="33"/>
      <c r="T260" s="33"/>
      <c r="U260" s="33"/>
      <c r="V260" s="33"/>
      <c r="W260" s="39"/>
      <c r="X260" s="40"/>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row>
    <row r="261" spans="6:88">
      <c r="F261" s="33"/>
      <c r="G261" s="33"/>
      <c r="H261" s="33"/>
      <c r="I261" s="33"/>
      <c r="J261" s="33"/>
      <c r="K261" s="33"/>
      <c r="L261" s="33"/>
      <c r="M261" s="33"/>
      <c r="N261" s="33"/>
      <c r="O261" s="33"/>
      <c r="P261" s="33"/>
      <c r="Q261" s="33"/>
      <c r="R261" s="33"/>
      <c r="S261" s="33"/>
      <c r="T261" s="33"/>
      <c r="U261" s="33"/>
      <c r="V261" s="33"/>
      <c r="W261" s="39"/>
      <c r="X261" s="40"/>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row>
    <row r="262" spans="6:88">
      <c r="F262" s="33"/>
      <c r="G262" s="33"/>
      <c r="H262" s="33"/>
      <c r="I262" s="33"/>
      <c r="J262" s="33"/>
      <c r="K262" s="33"/>
      <c r="L262" s="33"/>
      <c r="M262" s="33"/>
      <c r="N262" s="33"/>
      <c r="O262" s="33"/>
      <c r="P262" s="33"/>
      <c r="Q262" s="33"/>
      <c r="R262" s="33"/>
      <c r="S262" s="33"/>
      <c r="T262" s="33"/>
      <c r="U262" s="33"/>
      <c r="V262" s="33"/>
      <c r="W262" s="39"/>
      <c r="X262" s="40"/>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row>
    <row r="263" spans="6:88">
      <c r="F263" s="33"/>
      <c r="G263" s="33"/>
      <c r="H263" s="33"/>
      <c r="I263" s="33"/>
      <c r="J263" s="33"/>
      <c r="K263" s="33"/>
      <c r="L263" s="33"/>
      <c r="M263" s="33"/>
      <c r="N263" s="33"/>
      <c r="O263" s="33"/>
      <c r="P263" s="33"/>
      <c r="Q263" s="33"/>
      <c r="R263" s="33"/>
      <c r="S263" s="33"/>
      <c r="T263" s="33"/>
      <c r="U263" s="33"/>
      <c r="V263" s="33"/>
      <c r="W263" s="39"/>
      <c r="X263" s="40"/>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row>
    <row r="264" spans="6:88">
      <c r="F264" s="33"/>
      <c r="G264" s="33"/>
      <c r="H264" s="33"/>
      <c r="I264" s="33"/>
      <c r="J264" s="33"/>
      <c r="K264" s="33"/>
      <c r="L264" s="33"/>
      <c r="M264" s="33"/>
      <c r="N264" s="33"/>
      <c r="O264" s="33"/>
      <c r="P264" s="33"/>
      <c r="Q264" s="33"/>
      <c r="R264" s="33"/>
      <c r="S264" s="33"/>
      <c r="T264" s="33"/>
      <c r="U264" s="33"/>
      <c r="V264" s="33"/>
      <c r="W264" s="39"/>
      <c r="X264" s="40"/>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row>
    <row r="265" spans="6:88">
      <c r="F265" s="33"/>
      <c r="G265" s="33"/>
      <c r="H265" s="33"/>
      <c r="I265" s="33"/>
      <c r="J265" s="33"/>
      <c r="K265" s="33"/>
      <c r="L265" s="33"/>
      <c r="M265" s="33"/>
      <c r="N265" s="33"/>
      <c r="O265" s="33"/>
      <c r="P265" s="33"/>
      <c r="Q265" s="33"/>
      <c r="R265" s="33"/>
      <c r="S265" s="33"/>
      <c r="T265" s="33"/>
      <c r="U265" s="33"/>
      <c r="V265" s="33"/>
      <c r="W265" s="39"/>
      <c r="X265" s="40"/>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row>
    <row r="266" spans="6:88">
      <c r="F266" s="33"/>
      <c r="G266" s="33"/>
      <c r="H266" s="33"/>
      <c r="I266" s="33"/>
      <c r="J266" s="33"/>
      <c r="K266" s="33"/>
      <c r="L266" s="33"/>
      <c r="M266" s="33"/>
      <c r="N266" s="33"/>
      <c r="O266" s="33"/>
      <c r="P266" s="33"/>
      <c r="Q266" s="33"/>
      <c r="R266" s="33"/>
      <c r="S266" s="33"/>
      <c r="T266" s="33"/>
      <c r="U266" s="33"/>
      <c r="V266" s="33"/>
      <c r="W266" s="39"/>
      <c r="X266" s="40"/>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row>
    <row r="267" spans="6:88">
      <c r="F267" s="33"/>
      <c r="G267" s="33"/>
      <c r="H267" s="33"/>
      <c r="I267" s="33"/>
      <c r="J267" s="33"/>
      <c r="K267" s="33"/>
      <c r="L267" s="33"/>
      <c r="M267" s="33"/>
      <c r="N267" s="33"/>
      <c r="O267" s="33"/>
      <c r="P267" s="33"/>
      <c r="Q267" s="33"/>
      <c r="R267" s="33"/>
      <c r="S267" s="33"/>
      <c r="T267" s="33"/>
      <c r="U267" s="33"/>
      <c r="V267" s="33"/>
      <c r="W267" s="39"/>
      <c r="X267" s="40"/>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row>
    <row r="268" spans="6:88">
      <c r="F268" s="33"/>
      <c r="G268" s="33"/>
      <c r="H268" s="33"/>
      <c r="I268" s="33"/>
      <c r="J268" s="33"/>
      <c r="K268" s="33"/>
      <c r="L268" s="33"/>
      <c r="M268" s="33"/>
      <c r="N268" s="33"/>
      <c r="O268" s="33"/>
      <c r="P268" s="33"/>
      <c r="Q268" s="33"/>
      <c r="R268" s="33"/>
      <c r="S268" s="33"/>
      <c r="T268" s="33"/>
      <c r="U268" s="33"/>
      <c r="V268" s="33"/>
      <c r="W268" s="39"/>
      <c r="X268" s="40"/>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row>
    <row r="269" spans="6:88">
      <c r="F269" s="33"/>
      <c r="G269" s="33"/>
      <c r="H269" s="33"/>
      <c r="I269" s="33"/>
      <c r="J269" s="33"/>
      <c r="K269" s="33"/>
      <c r="L269" s="33"/>
      <c r="M269" s="33"/>
      <c r="N269" s="33"/>
      <c r="O269" s="33"/>
      <c r="P269" s="33"/>
      <c r="Q269" s="33"/>
      <c r="R269" s="33"/>
      <c r="S269" s="33"/>
      <c r="T269" s="33"/>
      <c r="U269" s="33"/>
      <c r="V269" s="33"/>
      <c r="W269" s="39"/>
      <c r="X269" s="40"/>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row>
    <row r="270" spans="6:88">
      <c r="F270" s="33"/>
      <c r="G270" s="33"/>
      <c r="H270" s="33"/>
      <c r="I270" s="33"/>
      <c r="J270" s="33"/>
      <c r="K270" s="33"/>
      <c r="L270" s="33"/>
      <c r="M270" s="33"/>
      <c r="N270" s="33"/>
      <c r="O270" s="33"/>
      <c r="P270" s="33"/>
      <c r="Q270" s="33"/>
      <c r="R270" s="33"/>
      <c r="S270" s="33"/>
      <c r="T270" s="33"/>
      <c r="U270" s="33"/>
      <c r="V270" s="33"/>
      <c r="W270" s="39"/>
      <c r="X270" s="40"/>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row>
    <row r="271" spans="6:88">
      <c r="F271" s="33"/>
      <c r="G271" s="33"/>
      <c r="H271" s="33"/>
      <c r="I271" s="33"/>
      <c r="J271" s="33"/>
      <c r="K271" s="33"/>
      <c r="L271" s="33"/>
      <c r="M271" s="33"/>
      <c r="N271" s="33"/>
      <c r="O271" s="33"/>
      <c r="P271" s="33"/>
      <c r="Q271" s="33"/>
      <c r="R271" s="33"/>
      <c r="S271" s="33"/>
      <c r="T271" s="33"/>
      <c r="U271" s="33"/>
      <c r="V271" s="33"/>
      <c r="W271" s="39"/>
      <c r="X271" s="40"/>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row>
    <row r="272" spans="6:88">
      <c r="F272" s="33"/>
      <c r="G272" s="33"/>
      <c r="H272" s="33"/>
      <c r="I272" s="33"/>
      <c r="J272" s="33"/>
      <c r="K272" s="33"/>
      <c r="L272" s="33"/>
      <c r="M272" s="33"/>
      <c r="N272" s="33"/>
      <c r="O272" s="33"/>
      <c r="P272" s="33"/>
      <c r="Q272" s="33"/>
      <c r="R272" s="33"/>
      <c r="S272" s="33"/>
      <c r="T272" s="33"/>
      <c r="U272" s="33"/>
      <c r="V272" s="33"/>
      <c r="W272" s="39"/>
      <c r="X272" s="40"/>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row>
    <row r="273" spans="6:88">
      <c r="F273" s="33"/>
      <c r="G273" s="33"/>
      <c r="H273" s="33"/>
      <c r="I273" s="33"/>
      <c r="J273" s="33"/>
      <c r="K273" s="33"/>
      <c r="L273" s="33"/>
      <c r="M273" s="33"/>
      <c r="N273" s="33"/>
      <c r="O273" s="33"/>
      <c r="P273" s="33"/>
      <c r="Q273" s="33"/>
      <c r="R273" s="33"/>
      <c r="S273" s="33"/>
      <c r="T273" s="33"/>
      <c r="U273" s="33"/>
      <c r="V273" s="33"/>
      <c r="W273" s="39"/>
      <c r="X273" s="40"/>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row>
    <row r="274" spans="6:88">
      <c r="F274" s="33"/>
      <c r="G274" s="33"/>
      <c r="H274" s="33"/>
      <c r="I274" s="33"/>
      <c r="J274" s="33"/>
      <c r="K274" s="33"/>
      <c r="L274" s="33"/>
      <c r="M274" s="33"/>
      <c r="N274" s="33"/>
      <c r="O274" s="33"/>
      <c r="P274" s="33"/>
      <c r="Q274" s="33"/>
      <c r="R274" s="33"/>
      <c r="S274" s="33"/>
      <c r="T274" s="33"/>
      <c r="U274" s="33"/>
      <c r="V274" s="33"/>
      <c r="W274" s="39"/>
      <c r="X274" s="40"/>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row>
    <row r="275" spans="6:88">
      <c r="F275" s="33"/>
      <c r="G275" s="33"/>
      <c r="H275" s="33"/>
      <c r="I275" s="33"/>
      <c r="J275" s="33"/>
      <c r="K275" s="33"/>
      <c r="L275" s="33"/>
      <c r="M275" s="33"/>
      <c r="N275" s="33"/>
      <c r="O275" s="33"/>
      <c r="P275" s="33"/>
      <c r="Q275" s="33"/>
      <c r="R275" s="33"/>
      <c r="S275" s="33"/>
      <c r="T275" s="33"/>
      <c r="U275" s="33"/>
      <c r="V275" s="33"/>
      <c r="W275" s="39"/>
      <c r="X275" s="40"/>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row>
    <row r="276" spans="6:88">
      <c r="F276" s="33"/>
      <c r="G276" s="33"/>
      <c r="H276" s="33"/>
      <c r="I276" s="33"/>
      <c r="J276" s="33"/>
      <c r="K276" s="33"/>
      <c r="L276" s="33"/>
      <c r="M276" s="33"/>
      <c r="N276" s="33"/>
      <c r="O276" s="33"/>
      <c r="P276" s="33"/>
      <c r="Q276" s="33"/>
      <c r="R276" s="33"/>
      <c r="S276" s="33"/>
      <c r="T276" s="33"/>
      <c r="U276" s="33"/>
      <c r="V276" s="33"/>
      <c r="W276" s="39"/>
      <c r="X276" s="40"/>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row>
    <row r="277" spans="6:88">
      <c r="F277" s="33"/>
      <c r="G277" s="33"/>
      <c r="H277" s="33"/>
      <c r="I277" s="33"/>
      <c r="J277" s="33"/>
      <c r="K277" s="33"/>
      <c r="L277" s="33"/>
      <c r="M277" s="33"/>
      <c r="N277" s="33"/>
      <c r="O277" s="33"/>
      <c r="P277" s="33"/>
      <c r="Q277" s="33"/>
      <c r="R277" s="33"/>
      <c r="S277" s="33"/>
      <c r="T277" s="33"/>
      <c r="U277" s="33"/>
      <c r="V277" s="33"/>
      <c r="W277" s="39"/>
      <c r="X277" s="40"/>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row>
    <row r="278" spans="6:88">
      <c r="F278" s="33"/>
      <c r="G278" s="33"/>
      <c r="H278" s="33"/>
      <c r="I278" s="33"/>
      <c r="J278" s="33"/>
      <c r="K278" s="33"/>
      <c r="L278" s="33"/>
      <c r="M278" s="33"/>
      <c r="N278" s="33"/>
      <c r="O278" s="33"/>
      <c r="P278" s="33"/>
      <c r="Q278" s="33"/>
      <c r="R278" s="33"/>
      <c r="S278" s="33"/>
      <c r="T278" s="33"/>
      <c r="U278" s="33"/>
      <c r="V278" s="33"/>
      <c r="W278" s="39"/>
      <c r="X278" s="40"/>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row>
    <row r="279" spans="6:88">
      <c r="F279" s="33"/>
      <c r="G279" s="33"/>
      <c r="H279" s="33"/>
      <c r="I279" s="33"/>
      <c r="J279" s="33"/>
      <c r="K279" s="33"/>
      <c r="L279" s="33"/>
      <c r="M279" s="33"/>
      <c r="N279" s="33"/>
      <c r="O279" s="33"/>
      <c r="P279" s="33"/>
      <c r="Q279" s="33"/>
      <c r="R279" s="33"/>
      <c r="S279" s="33"/>
      <c r="T279" s="33"/>
      <c r="U279" s="33"/>
      <c r="V279" s="33"/>
      <c r="W279" s="39"/>
      <c r="X279" s="40"/>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row>
    <row r="280" spans="6:88">
      <c r="F280" s="33"/>
      <c r="G280" s="33"/>
      <c r="H280" s="33"/>
      <c r="I280" s="33"/>
      <c r="J280" s="33"/>
      <c r="K280" s="33"/>
      <c r="L280" s="33"/>
      <c r="M280" s="33"/>
      <c r="N280" s="33"/>
      <c r="O280" s="33"/>
      <c r="P280" s="33"/>
      <c r="Q280" s="33"/>
      <c r="R280" s="33"/>
      <c r="S280" s="33"/>
      <c r="T280" s="33"/>
      <c r="U280" s="33"/>
      <c r="V280" s="33"/>
      <c r="W280" s="39"/>
      <c r="X280" s="40"/>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row>
    <row r="281" spans="6:88">
      <c r="F281" s="33"/>
      <c r="G281" s="33"/>
      <c r="H281" s="33"/>
      <c r="I281" s="33"/>
      <c r="J281" s="33"/>
      <c r="K281" s="33"/>
      <c r="L281" s="33"/>
      <c r="M281" s="33"/>
      <c r="N281" s="33"/>
      <c r="O281" s="33"/>
      <c r="P281" s="33"/>
      <c r="Q281" s="33"/>
      <c r="R281" s="33"/>
      <c r="S281" s="33"/>
      <c r="T281" s="33"/>
      <c r="U281" s="33"/>
      <c r="V281" s="33"/>
      <c r="W281" s="39"/>
      <c r="X281" s="40"/>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row>
    <row r="282" spans="6:88">
      <c r="F282" s="33"/>
      <c r="G282" s="33"/>
      <c r="H282" s="33"/>
      <c r="I282" s="33"/>
      <c r="J282" s="33"/>
      <c r="K282" s="33"/>
      <c r="L282" s="33"/>
      <c r="M282" s="33"/>
      <c r="N282" s="33"/>
      <c r="O282" s="33"/>
      <c r="P282" s="33"/>
      <c r="Q282" s="33"/>
      <c r="R282" s="33"/>
      <c r="S282" s="33"/>
      <c r="T282" s="33"/>
      <c r="U282" s="33"/>
      <c r="V282" s="33"/>
      <c r="W282" s="39"/>
      <c r="X282" s="40"/>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row>
    <row r="283" spans="6:88">
      <c r="F283" s="33"/>
      <c r="G283" s="33"/>
      <c r="H283" s="33"/>
      <c r="I283" s="33"/>
      <c r="J283" s="33"/>
      <c r="K283" s="33"/>
      <c r="L283" s="33"/>
      <c r="M283" s="33"/>
      <c r="N283" s="33"/>
      <c r="O283" s="33"/>
      <c r="P283" s="33"/>
      <c r="Q283" s="33"/>
      <c r="R283" s="33"/>
      <c r="S283" s="33"/>
      <c r="T283" s="33"/>
      <c r="U283" s="33"/>
      <c r="V283" s="33"/>
      <c r="W283" s="39"/>
      <c r="X283" s="40"/>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row>
    <row r="284" spans="6:88">
      <c r="F284" s="33"/>
      <c r="G284" s="33"/>
      <c r="H284" s="33"/>
      <c r="I284" s="33"/>
      <c r="J284" s="33"/>
      <c r="K284" s="33"/>
      <c r="L284" s="33"/>
      <c r="M284" s="33"/>
      <c r="N284" s="33"/>
      <c r="O284" s="33"/>
      <c r="P284" s="33"/>
      <c r="Q284" s="33"/>
      <c r="R284" s="33"/>
      <c r="S284" s="33"/>
      <c r="T284" s="33"/>
      <c r="U284" s="33"/>
      <c r="V284" s="33"/>
      <c r="W284" s="39"/>
      <c r="X284" s="40"/>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row>
    <row r="285" spans="6:88">
      <c r="F285" s="33"/>
      <c r="G285" s="33"/>
      <c r="H285" s="33"/>
      <c r="I285" s="33"/>
      <c r="J285" s="33"/>
      <c r="K285" s="33"/>
      <c r="L285" s="33"/>
      <c r="M285" s="33"/>
      <c r="N285" s="33"/>
      <c r="O285" s="33"/>
      <c r="P285" s="33"/>
      <c r="Q285" s="33"/>
      <c r="R285" s="33"/>
      <c r="S285" s="33"/>
      <c r="T285" s="33"/>
      <c r="U285" s="33"/>
      <c r="V285" s="33"/>
      <c r="W285" s="39"/>
      <c r="X285" s="40"/>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row>
    <row r="286" spans="6:88">
      <c r="F286" s="33"/>
      <c r="G286" s="33"/>
      <c r="H286" s="33"/>
      <c r="I286" s="33"/>
      <c r="J286" s="33"/>
      <c r="K286" s="33"/>
      <c r="L286" s="33"/>
      <c r="M286" s="33"/>
      <c r="N286" s="33"/>
      <c r="O286" s="33"/>
      <c r="P286" s="33"/>
      <c r="Q286" s="33"/>
      <c r="R286" s="33"/>
      <c r="S286" s="33"/>
      <c r="T286" s="33"/>
      <c r="U286" s="33"/>
      <c r="V286" s="33"/>
      <c r="W286" s="39"/>
      <c r="X286" s="40"/>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row>
    <row r="287" spans="6:88">
      <c r="F287" s="33"/>
      <c r="G287" s="33"/>
      <c r="H287" s="33"/>
      <c r="I287" s="33"/>
      <c r="J287" s="33"/>
      <c r="K287" s="33"/>
      <c r="L287" s="33"/>
      <c r="M287" s="33"/>
      <c r="N287" s="33"/>
      <c r="O287" s="33"/>
      <c r="P287" s="33"/>
      <c r="Q287" s="33"/>
      <c r="R287" s="33"/>
      <c r="S287" s="33"/>
      <c r="T287" s="33"/>
      <c r="U287" s="33"/>
      <c r="V287" s="33"/>
      <c r="W287" s="39"/>
      <c r="X287" s="40"/>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row>
    <row r="288" spans="6:88">
      <c r="F288" s="33"/>
      <c r="G288" s="33"/>
      <c r="H288" s="33"/>
      <c r="I288" s="33"/>
      <c r="J288" s="33"/>
      <c r="K288" s="33"/>
      <c r="L288" s="33"/>
      <c r="M288" s="33"/>
      <c r="N288" s="33"/>
      <c r="O288" s="33"/>
      <c r="P288" s="33"/>
      <c r="Q288" s="33"/>
      <c r="R288" s="33"/>
      <c r="S288" s="33"/>
      <c r="T288" s="33"/>
      <c r="U288" s="33"/>
      <c r="V288" s="33"/>
      <c r="W288" s="39"/>
      <c r="X288" s="40"/>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row>
    <row r="289" spans="6:88">
      <c r="F289" s="33"/>
      <c r="G289" s="33"/>
      <c r="H289" s="33"/>
      <c r="I289" s="33"/>
      <c r="J289" s="33"/>
      <c r="K289" s="33"/>
      <c r="L289" s="33"/>
      <c r="M289" s="33"/>
      <c r="N289" s="33"/>
      <c r="O289" s="33"/>
      <c r="P289" s="33"/>
      <c r="Q289" s="33"/>
      <c r="R289" s="33"/>
      <c r="S289" s="33"/>
      <c r="T289" s="33"/>
      <c r="U289" s="33"/>
      <c r="V289" s="33"/>
      <c r="W289" s="39"/>
      <c r="X289" s="40"/>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row>
    <row r="290" spans="6:88">
      <c r="F290" s="33"/>
      <c r="G290" s="33"/>
      <c r="H290" s="33"/>
      <c r="I290" s="33"/>
      <c r="J290" s="33"/>
      <c r="K290" s="33"/>
      <c r="L290" s="33"/>
      <c r="M290" s="33"/>
      <c r="N290" s="33"/>
      <c r="O290" s="33"/>
      <c r="P290" s="33"/>
      <c r="Q290" s="33"/>
      <c r="R290" s="33"/>
      <c r="S290" s="33"/>
      <c r="T290" s="33"/>
      <c r="U290" s="33"/>
      <c r="V290" s="33"/>
      <c r="W290" s="39"/>
      <c r="X290" s="40"/>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row>
    <row r="291" spans="6:88">
      <c r="F291" s="33"/>
      <c r="G291" s="33"/>
      <c r="H291" s="33"/>
      <c r="I291" s="33"/>
      <c r="J291" s="33"/>
      <c r="K291" s="33"/>
      <c r="L291" s="33"/>
      <c r="M291" s="33"/>
      <c r="N291" s="33"/>
      <c r="O291" s="33"/>
      <c r="P291" s="33"/>
      <c r="Q291" s="33"/>
      <c r="R291" s="33"/>
      <c r="S291" s="33"/>
      <c r="T291" s="33"/>
      <c r="U291" s="33"/>
      <c r="V291" s="33"/>
      <c r="W291" s="39"/>
      <c r="X291" s="40"/>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row>
    <row r="292" spans="6:88">
      <c r="F292" s="33"/>
      <c r="G292" s="33"/>
      <c r="H292" s="33"/>
      <c r="I292" s="33"/>
      <c r="J292" s="33"/>
      <c r="K292" s="33"/>
      <c r="L292" s="33"/>
      <c r="M292" s="33"/>
      <c r="N292" s="33"/>
      <c r="O292" s="33"/>
      <c r="P292" s="33"/>
      <c r="Q292" s="33"/>
      <c r="R292" s="33"/>
      <c r="S292" s="33"/>
      <c r="T292" s="33"/>
      <c r="U292" s="33"/>
      <c r="V292" s="33"/>
      <c r="W292" s="39"/>
      <c r="X292" s="40"/>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row>
    <row r="293" spans="6:88">
      <c r="F293" s="33"/>
      <c r="G293" s="33"/>
      <c r="H293" s="33"/>
      <c r="I293" s="33"/>
      <c r="J293" s="33"/>
      <c r="K293" s="33"/>
      <c r="L293" s="33"/>
      <c r="M293" s="33"/>
      <c r="N293" s="33"/>
      <c r="O293" s="33"/>
      <c r="P293" s="33"/>
      <c r="Q293" s="33"/>
      <c r="R293" s="33"/>
      <c r="S293" s="33"/>
      <c r="T293" s="33"/>
      <c r="U293" s="33"/>
      <c r="V293" s="33"/>
      <c r="W293" s="39"/>
      <c r="X293" s="40"/>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row>
    <row r="294" spans="6:88">
      <c r="F294" s="33"/>
      <c r="G294" s="33"/>
      <c r="H294" s="33"/>
      <c r="I294" s="33"/>
      <c r="J294" s="33"/>
      <c r="K294" s="33"/>
      <c r="L294" s="33"/>
      <c r="M294" s="33"/>
      <c r="N294" s="33"/>
      <c r="O294" s="33"/>
      <c r="P294" s="33"/>
      <c r="Q294" s="33"/>
      <c r="R294" s="33"/>
      <c r="S294" s="33"/>
      <c r="T294" s="33"/>
      <c r="U294" s="33"/>
      <c r="V294" s="33"/>
      <c r="W294" s="39"/>
      <c r="X294" s="40"/>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row>
    <row r="295" spans="6:88">
      <c r="F295" s="33"/>
      <c r="G295" s="33"/>
      <c r="H295" s="33"/>
      <c r="I295" s="33"/>
      <c r="J295" s="33"/>
      <c r="K295" s="33"/>
      <c r="L295" s="33"/>
      <c r="M295" s="33"/>
      <c r="N295" s="33"/>
      <c r="O295" s="33"/>
      <c r="P295" s="33"/>
      <c r="Q295" s="33"/>
      <c r="R295" s="33"/>
      <c r="S295" s="33"/>
      <c r="T295" s="33"/>
      <c r="U295" s="33"/>
      <c r="V295" s="33"/>
      <c r="W295" s="39"/>
      <c r="X295" s="40"/>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row>
    <row r="296" spans="6:88">
      <c r="F296" s="33"/>
      <c r="G296" s="33"/>
      <c r="H296" s="33"/>
      <c r="I296" s="33"/>
      <c r="J296" s="33"/>
      <c r="K296" s="33"/>
      <c r="L296" s="33"/>
      <c r="M296" s="33"/>
      <c r="N296" s="33"/>
      <c r="O296" s="33"/>
      <c r="P296" s="33"/>
      <c r="Q296" s="33"/>
      <c r="R296" s="33"/>
      <c r="S296" s="33"/>
      <c r="T296" s="33"/>
      <c r="U296" s="33"/>
      <c r="V296" s="33"/>
      <c r="W296" s="39"/>
      <c r="X296" s="40"/>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row>
    <row r="297" spans="6:88">
      <c r="F297" s="33"/>
      <c r="G297" s="33"/>
      <c r="H297" s="33"/>
      <c r="I297" s="33"/>
      <c r="J297" s="33"/>
      <c r="K297" s="33"/>
      <c r="L297" s="33"/>
      <c r="M297" s="33"/>
      <c r="N297" s="33"/>
      <c r="O297" s="33"/>
      <c r="P297" s="33"/>
      <c r="Q297" s="33"/>
      <c r="R297" s="33"/>
      <c r="S297" s="33"/>
      <c r="T297" s="33"/>
      <c r="U297" s="33"/>
      <c r="V297" s="33"/>
      <c r="W297" s="39"/>
      <c r="X297" s="40"/>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row>
    <row r="298" spans="6:88">
      <c r="F298" s="33"/>
      <c r="G298" s="33"/>
      <c r="H298" s="33"/>
      <c r="I298" s="33"/>
      <c r="J298" s="33"/>
      <c r="K298" s="33"/>
      <c r="L298" s="33"/>
      <c r="M298" s="33"/>
      <c r="N298" s="33"/>
      <c r="O298" s="33"/>
      <c r="P298" s="33"/>
      <c r="Q298" s="33"/>
      <c r="R298" s="33"/>
      <c r="S298" s="33"/>
      <c r="T298" s="33"/>
      <c r="U298" s="33"/>
      <c r="V298" s="33"/>
      <c r="W298" s="39"/>
      <c r="X298" s="40"/>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row>
    <row r="299" spans="6:88">
      <c r="F299" s="33"/>
      <c r="G299" s="33"/>
      <c r="H299" s="33"/>
      <c r="I299" s="33"/>
      <c r="J299" s="33"/>
      <c r="K299" s="33"/>
      <c r="L299" s="33"/>
      <c r="M299" s="33"/>
      <c r="N299" s="33"/>
      <c r="O299" s="33"/>
      <c r="P299" s="33"/>
      <c r="Q299" s="33"/>
      <c r="R299" s="33"/>
      <c r="S299" s="33"/>
      <c r="T299" s="33"/>
      <c r="U299" s="33"/>
      <c r="V299" s="33"/>
      <c r="W299" s="39"/>
      <c r="X299" s="40"/>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row>
    <row r="300" spans="6:88">
      <c r="F300" s="33"/>
      <c r="G300" s="33"/>
      <c r="H300" s="33"/>
      <c r="I300" s="33"/>
      <c r="J300" s="33"/>
      <c r="K300" s="33"/>
      <c r="L300" s="33"/>
      <c r="M300" s="33"/>
      <c r="N300" s="33"/>
      <c r="O300" s="33"/>
      <c r="P300" s="33"/>
      <c r="Q300" s="33"/>
      <c r="R300" s="33"/>
      <c r="S300" s="33"/>
      <c r="T300" s="33"/>
      <c r="U300" s="33"/>
      <c r="V300" s="33"/>
      <c r="W300" s="39"/>
      <c r="X300" s="40"/>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row>
    <row r="301" spans="6:88">
      <c r="F301" s="33"/>
      <c r="G301" s="33"/>
      <c r="H301" s="33"/>
      <c r="I301" s="33"/>
      <c r="J301" s="33"/>
      <c r="K301" s="33"/>
      <c r="L301" s="33"/>
      <c r="M301" s="33"/>
      <c r="N301" s="33"/>
      <c r="O301" s="33"/>
      <c r="P301" s="33"/>
      <c r="Q301" s="33"/>
      <c r="R301" s="33"/>
      <c r="S301" s="33"/>
      <c r="T301" s="33"/>
      <c r="U301" s="33"/>
      <c r="V301" s="33"/>
      <c r="W301" s="39"/>
      <c r="X301" s="40"/>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row>
    <row r="302" spans="6:88">
      <c r="F302" s="33"/>
      <c r="G302" s="33"/>
      <c r="H302" s="33"/>
      <c r="I302" s="33"/>
      <c r="J302" s="33"/>
      <c r="K302" s="33"/>
      <c r="L302" s="33"/>
      <c r="M302" s="33"/>
      <c r="N302" s="33"/>
      <c r="O302" s="33"/>
      <c r="P302" s="33"/>
      <c r="Q302" s="33"/>
      <c r="R302" s="33"/>
      <c r="S302" s="33"/>
      <c r="T302" s="33"/>
      <c r="U302" s="33"/>
      <c r="V302" s="33"/>
      <c r="W302" s="39"/>
      <c r="X302" s="40"/>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row>
    <row r="303" spans="6:88">
      <c r="F303" s="33"/>
      <c r="G303" s="33"/>
      <c r="H303" s="33"/>
      <c r="I303" s="33"/>
      <c r="J303" s="33"/>
      <c r="K303" s="33"/>
      <c r="L303" s="33"/>
      <c r="M303" s="33"/>
      <c r="N303" s="33"/>
      <c r="O303" s="33"/>
      <c r="P303" s="33"/>
      <c r="Q303" s="33"/>
      <c r="R303" s="33"/>
      <c r="S303" s="33"/>
      <c r="T303" s="33"/>
      <c r="U303" s="33"/>
      <c r="V303" s="33"/>
      <c r="W303" s="39"/>
      <c r="X303" s="40"/>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row>
    <row r="304" spans="6:88">
      <c r="F304" s="33"/>
      <c r="G304" s="33"/>
      <c r="H304" s="33"/>
      <c r="I304" s="33"/>
      <c r="J304" s="33"/>
      <c r="K304" s="33"/>
      <c r="L304" s="33"/>
      <c r="M304" s="33"/>
      <c r="N304" s="33"/>
      <c r="O304" s="33"/>
      <c r="P304" s="33"/>
      <c r="Q304" s="33"/>
      <c r="R304" s="33"/>
      <c r="S304" s="33"/>
      <c r="T304" s="33"/>
      <c r="U304" s="33"/>
      <c r="V304" s="33"/>
      <c r="W304" s="39"/>
      <c r="X304" s="40"/>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row>
    <row r="305" spans="6:88">
      <c r="F305" s="33"/>
      <c r="G305" s="33"/>
      <c r="H305" s="33"/>
      <c r="I305" s="33"/>
      <c r="J305" s="33"/>
      <c r="K305" s="33"/>
      <c r="L305" s="33"/>
      <c r="M305" s="33"/>
      <c r="N305" s="33"/>
      <c r="O305" s="33"/>
      <c r="P305" s="33"/>
      <c r="Q305" s="33"/>
      <c r="R305" s="33"/>
      <c r="S305" s="33"/>
      <c r="T305" s="33"/>
      <c r="U305" s="33"/>
      <c r="V305" s="33"/>
      <c r="W305" s="39"/>
      <c r="X305" s="40"/>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row>
    <row r="306" spans="6:88">
      <c r="F306" s="33"/>
      <c r="G306" s="33"/>
      <c r="H306" s="33"/>
      <c r="I306" s="33"/>
      <c r="J306" s="33"/>
      <c r="K306" s="33"/>
      <c r="L306" s="33"/>
      <c r="M306" s="33"/>
      <c r="N306" s="33"/>
      <c r="O306" s="33"/>
      <c r="P306" s="33"/>
      <c r="Q306" s="33"/>
      <c r="R306" s="33"/>
      <c r="S306" s="33"/>
      <c r="T306" s="33"/>
      <c r="U306" s="33"/>
      <c r="V306" s="33"/>
      <c r="W306" s="39"/>
      <c r="X306" s="40"/>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row>
    <row r="307" spans="6:88">
      <c r="F307" s="33"/>
      <c r="G307" s="33"/>
      <c r="H307" s="33"/>
      <c r="I307" s="33"/>
      <c r="J307" s="33"/>
      <c r="K307" s="33"/>
      <c r="L307" s="33"/>
      <c r="M307" s="33"/>
      <c r="N307" s="33"/>
      <c r="O307" s="33"/>
      <c r="P307" s="33"/>
      <c r="Q307" s="33"/>
      <c r="R307" s="33"/>
      <c r="S307" s="33"/>
      <c r="T307" s="33"/>
      <c r="U307" s="33"/>
      <c r="V307" s="33"/>
      <c r="W307" s="39"/>
      <c r="X307" s="40"/>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row>
    <row r="308" spans="6:88">
      <c r="F308" s="33"/>
      <c r="G308" s="33"/>
      <c r="H308" s="33"/>
      <c r="I308" s="33"/>
      <c r="J308" s="33"/>
      <c r="K308" s="33"/>
      <c r="L308" s="33"/>
      <c r="M308" s="33"/>
      <c r="N308" s="33"/>
      <c r="O308" s="33"/>
      <c r="P308" s="33"/>
      <c r="Q308" s="33"/>
      <c r="R308" s="33"/>
      <c r="S308" s="33"/>
      <c r="T308" s="33"/>
      <c r="U308" s="33"/>
      <c r="V308" s="33"/>
      <c r="W308" s="39"/>
      <c r="X308" s="40"/>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row>
    <row r="309" spans="6:88">
      <c r="F309" s="33"/>
      <c r="G309" s="33"/>
      <c r="H309" s="33"/>
      <c r="I309" s="33"/>
      <c r="J309" s="33"/>
      <c r="K309" s="33"/>
      <c r="L309" s="33"/>
      <c r="M309" s="33"/>
      <c r="N309" s="33"/>
      <c r="O309" s="33"/>
      <c r="P309" s="33"/>
      <c r="Q309" s="33"/>
      <c r="R309" s="33"/>
      <c r="S309" s="33"/>
      <c r="T309" s="33"/>
      <c r="U309" s="33"/>
      <c r="V309" s="33"/>
      <c r="W309" s="39"/>
      <c r="X309" s="40"/>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row>
    <row r="310" spans="6:88">
      <c r="F310" s="33"/>
      <c r="G310" s="33"/>
      <c r="H310" s="33"/>
      <c r="I310" s="33"/>
      <c r="J310" s="33"/>
      <c r="K310" s="33"/>
      <c r="L310" s="33"/>
      <c r="M310" s="33"/>
      <c r="N310" s="33"/>
      <c r="O310" s="33"/>
      <c r="P310" s="33"/>
      <c r="Q310" s="33"/>
      <c r="R310" s="33"/>
      <c r="S310" s="33"/>
      <c r="T310" s="33"/>
      <c r="U310" s="33"/>
      <c r="V310" s="33"/>
      <c r="W310" s="39"/>
      <c r="X310" s="40"/>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row>
    <row r="311" spans="6:88">
      <c r="F311" s="33"/>
      <c r="G311" s="33"/>
      <c r="H311" s="33"/>
      <c r="I311" s="33"/>
      <c r="J311" s="33"/>
      <c r="K311" s="33"/>
      <c r="L311" s="33"/>
      <c r="M311" s="33"/>
      <c r="N311" s="33"/>
      <c r="O311" s="33"/>
      <c r="P311" s="33"/>
      <c r="Q311" s="33"/>
      <c r="R311" s="33"/>
      <c r="S311" s="33"/>
      <c r="T311" s="33"/>
      <c r="U311" s="33"/>
      <c r="V311" s="33"/>
      <c r="W311" s="39"/>
      <c r="X311" s="40"/>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row>
    <row r="312" spans="6:88">
      <c r="F312" s="33"/>
      <c r="G312" s="33"/>
      <c r="H312" s="33"/>
      <c r="I312" s="33"/>
      <c r="J312" s="33"/>
      <c r="K312" s="33"/>
      <c r="L312" s="33"/>
      <c r="M312" s="33"/>
      <c r="N312" s="33"/>
      <c r="O312" s="33"/>
      <c r="P312" s="33"/>
      <c r="Q312" s="33"/>
      <c r="R312" s="33"/>
      <c r="S312" s="33"/>
      <c r="T312" s="33"/>
      <c r="U312" s="33"/>
      <c r="V312" s="33"/>
      <c r="W312" s="39"/>
      <c r="X312" s="40"/>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row>
    <row r="313" spans="6:88">
      <c r="F313" s="33"/>
      <c r="G313" s="33"/>
      <c r="H313" s="33"/>
      <c r="I313" s="33"/>
      <c r="J313" s="33"/>
      <c r="K313" s="33"/>
      <c r="L313" s="33"/>
      <c r="M313" s="33"/>
      <c r="N313" s="33"/>
      <c r="O313" s="33"/>
      <c r="P313" s="33"/>
      <c r="Q313" s="33"/>
      <c r="R313" s="33"/>
      <c r="S313" s="33"/>
      <c r="T313" s="33"/>
      <c r="U313" s="33"/>
      <c r="V313" s="33"/>
      <c r="W313" s="39"/>
      <c r="X313" s="40"/>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row>
    <row r="314" spans="6:88">
      <c r="F314" s="33"/>
      <c r="G314" s="33"/>
      <c r="H314" s="33"/>
      <c r="I314" s="33"/>
      <c r="J314" s="33"/>
      <c r="K314" s="33"/>
      <c r="L314" s="33"/>
      <c r="M314" s="33"/>
      <c r="N314" s="33"/>
      <c r="O314" s="33"/>
      <c r="P314" s="33"/>
      <c r="Q314" s="33"/>
      <c r="R314" s="33"/>
      <c r="S314" s="33"/>
      <c r="T314" s="33"/>
      <c r="U314" s="33"/>
      <c r="V314" s="33"/>
      <c r="W314" s="39"/>
      <c r="X314" s="40"/>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row>
    <row r="315" spans="6:88">
      <c r="F315" s="33"/>
      <c r="G315" s="33"/>
      <c r="H315" s="33"/>
      <c r="I315" s="33"/>
      <c r="J315" s="33"/>
      <c r="K315" s="33"/>
      <c r="L315" s="33"/>
      <c r="M315" s="33"/>
      <c r="N315" s="33"/>
      <c r="O315" s="33"/>
      <c r="P315" s="33"/>
      <c r="Q315" s="33"/>
      <c r="R315" s="33"/>
      <c r="S315" s="33"/>
      <c r="T315" s="33"/>
      <c r="U315" s="33"/>
      <c r="V315" s="33"/>
      <c r="W315" s="39"/>
      <c r="X315" s="40"/>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row>
    <row r="316" spans="6:88">
      <c r="F316" s="33"/>
      <c r="G316" s="33"/>
      <c r="H316" s="33"/>
      <c r="I316" s="33"/>
      <c r="J316" s="33"/>
      <c r="K316" s="33"/>
      <c r="L316" s="33"/>
      <c r="M316" s="33"/>
      <c r="N316" s="33"/>
      <c r="O316" s="33"/>
      <c r="P316" s="33"/>
      <c r="Q316" s="33"/>
      <c r="R316" s="33"/>
      <c r="S316" s="33"/>
      <c r="T316" s="33"/>
      <c r="U316" s="33"/>
      <c r="V316" s="33"/>
      <c r="W316" s="39"/>
      <c r="X316" s="40"/>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row>
    <row r="317" spans="6:88">
      <c r="F317" s="33"/>
      <c r="G317" s="33"/>
      <c r="H317" s="33"/>
      <c r="I317" s="33"/>
      <c r="J317" s="33"/>
      <c r="K317" s="33"/>
      <c r="L317" s="33"/>
      <c r="M317" s="33"/>
      <c r="N317" s="33"/>
      <c r="O317" s="33"/>
      <c r="P317" s="33"/>
      <c r="Q317" s="33"/>
      <c r="R317" s="33"/>
      <c r="S317" s="33"/>
      <c r="T317" s="33"/>
      <c r="U317" s="33"/>
      <c r="V317" s="33"/>
      <c r="W317" s="39"/>
      <c r="X317" s="40"/>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row>
    <row r="318" spans="6:88">
      <c r="F318" s="33"/>
      <c r="G318" s="33"/>
      <c r="H318" s="33"/>
      <c r="I318" s="33"/>
      <c r="J318" s="33"/>
      <c r="K318" s="33"/>
      <c r="L318" s="33"/>
      <c r="M318" s="33"/>
      <c r="N318" s="33"/>
      <c r="O318" s="33"/>
      <c r="P318" s="33"/>
      <c r="Q318" s="33"/>
      <c r="R318" s="33"/>
      <c r="S318" s="33"/>
      <c r="T318" s="33"/>
      <c r="U318" s="33"/>
      <c r="V318" s="33"/>
      <c r="W318" s="39"/>
      <c r="X318" s="40"/>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row>
    <row r="319" spans="6:88">
      <c r="F319" s="33"/>
      <c r="G319" s="33"/>
      <c r="H319" s="33"/>
      <c r="I319" s="33"/>
      <c r="J319" s="33"/>
      <c r="K319" s="33"/>
      <c r="L319" s="33"/>
      <c r="M319" s="33"/>
      <c r="N319" s="33"/>
      <c r="O319" s="33"/>
      <c r="P319" s="33"/>
      <c r="Q319" s="33"/>
      <c r="R319" s="33"/>
      <c r="S319" s="33"/>
      <c r="T319" s="33"/>
      <c r="U319" s="33"/>
      <c r="V319" s="33"/>
      <c r="W319" s="39"/>
      <c r="X319" s="40"/>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row>
    <row r="320" spans="6:88">
      <c r="F320" s="33"/>
      <c r="G320" s="33"/>
      <c r="H320" s="33"/>
      <c r="I320" s="33"/>
      <c r="J320" s="33"/>
      <c r="K320" s="33"/>
      <c r="L320" s="33"/>
      <c r="M320" s="33"/>
      <c r="N320" s="33"/>
      <c r="O320" s="33"/>
      <c r="P320" s="33"/>
      <c r="Q320" s="33"/>
      <c r="R320" s="33"/>
      <c r="S320" s="33"/>
      <c r="T320" s="33"/>
      <c r="U320" s="33"/>
      <c r="V320" s="33"/>
      <c r="W320" s="39"/>
      <c r="X320" s="40"/>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row>
    <row r="321" spans="6:88">
      <c r="F321" s="33"/>
      <c r="G321" s="33"/>
      <c r="H321" s="33"/>
      <c r="I321" s="33"/>
      <c r="J321" s="33"/>
      <c r="K321" s="33"/>
      <c r="L321" s="33"/>
      <c r="M321" s="33"/>
      <c r="N321" s="33"/>
      <c r="O321" s="33"/>
      <c r="P321" s="33"/>
      <c r="Q321" s="33"/>
      <c r="R321" s="33"/>
      <c r="S321" s="33"/>
      <c r="T321" s="33"/>
      <c r="U321" s="33"/>
      <c r="V321" s="33"/>
      <c r="W321" s="39"/>
      <c r="X321" s="40"/>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row>
    <row r="322" spans="6:88">
      <c r="F322" s="33"/>
      <c r="G322" s="33"/>
      <c r="H322" s="33"/>
      <c r="I322" s="33"/>
      <c r="J322" s="33"/>
      <c r="K322" s="33"/>
      <c r="L322" s="33"/>
      <c r="M322" s="33"/>
      <c r="N322" s="33"/>
      <c r="O322" s="33"/>
      <c r="P322" s="33"/>
      <c r="Q322" s="33"/>
      <c r="R322" s="33"/>
      <c r="S322" s="33"/>
      <c r="T322" s="33"/>
      <c r="U322" s="33"/>
      <c r="V322" s="33"/>
      <c r="W322" s="39"/>
      <c r="X322" s="40"/>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row>
    <row r="323" spans="6:88">
      <c r="F323" s="33"/>
      <c r="G323" s="33"/>
      <c r="H323" s="33"/>
      <c r="I323" s="33"/>
      <c r="J323" s="33"/>
      <c r="K323" s="33"/>
      <c r="L323" s="33"/>
      <c r="M323" s="33"/>
      <c r="N323" s="33"/>
      <c r="O323" s="33"/>
      <c r="P323" s="33"/>
      <c r="Q323" s="33"/>
      <c r="R323" s="33"/>
      <c r="S323" s="33"/>
      <c r="T323" s="33"/>
      <c r="U323" s="33"/>
      <c r="V323" s="33"/>
      <c r="W323" s="39"/>
      <c r="X323" s="40"/>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row>
    <row r="324" spans="6:88">
      <c r="F324" s="33"/>
      <c r="G324" s="33"/>
      <c r="H324" s="33"/>
      <c r="I324" s="33"/>
      <c r="J324" s="33"/>
      <c r="K324" s="33"/>
      <c r="L324" s="33"/>
      <c r="M324" s="33"/>
      <c r="N324" s="33"/>
      <c r="O324" s="33"/>
      <c r="P324" s="33"/>
      <c r="Q324" s="33"/>
      <c r="R324" s="33"/>
      <c r="S324" s="33"/>
      <c r="T324" s="33"/>
      <c r="U324" s="33"/>
      <c r="V324" s="33"/>
      <c r="W324" s="39"/>
      <c r="X324" s="40"/>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row>
    <row r="325" spans="6:88">
      <c r="F325" s="33"/>
      <c r="G325" s="33"/>
      <c r="H325" s="33"/>
      <c r="I325" s="33"/>
      <c r="J325" s="33"/>
      <c r="K325" s="33"/>
      <c r="L325" s="33"/>
      <c r="M325" s="33"/>
      <c r="N325" s="33"/>
      <c r="O325" s="33"/>
      <c r="P325" s="33"/>
      <c r="Q325" s="33"/>
      <c r="R325" s="33"/>
      <c r="S325" s="33"/>
      <c r="T325" s="33"/>
      <c r="U325" s="33"/>
      <c r="V325" s="33"/>
      <c r="W325" s="39"/>
      <c r="X325" s="40"/>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row>
    <row r="326" spans="6:88">
      <c r="F326" s="33"/>
      <c r="G326" s="33"/>
      <c r="H326" s="33"/>
      <c r="I326" s="33"/>
      <c r="J326" s="33"/>
      <c r="K326" s="33"/>
      <c r="L326" s="33"/>
      <c r="M326" s="33"/>
      <c r="N326" s="33"/>
      <c r="O326" s="33"/>
      <c r="P326" s="33"/>
      <c r="Q326" s="33"/>
      <c r="R326" s="33"/>
      <c r="S326" s="33"/>
      <c r="T326" s="33"/>
      <c r="U326" s="33"/>
      <c r="V326" s="33"/>
      <c r="W326" s="39"/>
      <c r="X326" s="40"/>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row>
    <row r="327" spans="6:88">
      <c r="F327" s="33"/>
      <c r="G327" s="33"/>
      <c r="H327" s="33"/>
      <c r="I327" s="33"/>
      <c r="J327" s="33"/>
      <c r="K327" s="33"/>
      <c r="L327" s="33"/>
      <c r="M327" s="33"/>
      <c r="N327" s="33"/>
      <c r="O327" s="33"/>
      <c r="P327" s="33"/>
      <c r="Q327" s="33"/>
      <c r="R327" s="33"/>
      <c r="S327" s="33"/>
      <c r="T327" s="33"/>
      <c r="U327" s="33"/>
      <c r="V327" s="33"/>
      <c r="W327" s="39"/>
      <c r="X327" s="40"/>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row>
    <row r="328" spans="6:88">
      <c r="F328" s="33"/>
      <c r="G328" s="33"/>
      <c r="H328" s="33"/>
      <c r="I328" s="33"/>
      <c r="J328" s="33"/>
      <c r="K328" s="33"/>
      <c r="L328" s="33"/>
      <c r="M328" s="33"/>
      <c r="N328" s="33"/>
      <c r="O328" s="33"/>
      <c r="P328" s="33"/>
      <c r="Q328" s="33"/>
      <c r="R328" s="33"/>
      <c r="S328" s="33"/>
      <c r="T328" s="33"/>
      <c r="U328" s="33"/>
      <c r="V328" s="33"/>
      <c r="W328" s="39"/>
      <c r="X328" s="40"/>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row>
    <row r="329" spans="6:88">
      <c r="F329" s="33"/>
      <c r="G329" s="33"/>
      <c r="H329" s="33"/>
      <c r="I329" s="33"/>
      <c r="J329" s="33"/>
      <c r="K329" s="33"/>
      <c r="L329" s="33"/>
      <c r="M329" s="33"/>
      <c r="N329" s="33"/>
      <c r="O329" s="33"/>
      <c r="P329" s="33"/>
      <c r="Q329" s="33"/>
      <c r="R329" s="33"/>
      <c r="S329" s="33"/>
      <c r="T329" s="33"/>
      <c r="U329" s="33"/>
      <c r="V329" s="33"/>
      <c r="W329" s="39"/>
      <c r="X329" s="40"/>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row>
    <row r="330" spans="6:88">
      <c r="F330" s="33"/>
      <c r="G330" s="33"/>
      <c r="H330" s="33"/>
      <c r="I330" s="33"/>
      <c r="J330" s="33"/>
      <c r="K330" s="33"/>
      <c r="L330" s="33"/>
      <c r="M330" s="33"/>
      <c r="N330" s="33"/>
      <c r="O330" s="33"/>
      <c r="P330" s="33"/>
      <c r="Q330" s="33"/>
      <c r="R330" s="33"/>
      <c r="S330" s="33"/>
      <c r="T330" s="33"/>
      <c r="U330" s="33"/>
      <c r="V330" s="33"/>
      <c r="W330" s="39"/>
      <c r="X330" s="40"/>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row>
    <row r="331" spans="6:88">
      <c r="F331" s="33"/>
      <c r="G331" s="33"/>
      <c r="H331" s="33"/>
      <c r="I331" s="33"/>
      <c r="J331" s="33"/>
      <c r="K331" s="33"/>
      <c r="L331" s="33"/>
      <c r="M331" s="33"/>
      <c r="N331" s="33"/>
      <c r="O331" s="33"/>
      <c r="P331" s="33"/>
      <c r="Q331" s="33"/>
      <c r="R331" s="33"/>
      <c r="S331" s="33"/>
      <c r="T331" s="33"/>
      <c r="U331" s="33"/>
      <c r="V331" s="33"/>
      <c r="W331" s="39"/>
      <c r="X331" s="40"/>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row>
    <row r="332" spans="6:88">
      <c r="F332" s="33"/>
      <c r="G332" s="33"/>
      <c r="H332" s="33"/>
      <c r="I332" s="33"/>
      <c r="J332" s="33"/>
      <c r="K332" s="33"/>
      <c r="L332" s="33"/>
      <c r="M332" s="33"/>
      <c r="N332" s="33"/>
      <c r="O332" s="33"/>
      <c r="P332" s="33"/>
      <c r="Q332" s="33"/>
      <c r="R332" s="33"/>
      <c r="S332" s="33"/>
      <c r="T332" s="33"/>
      <c r="U332" s="33"/>
      <c r="V332" s="33"/>
      <c r="W332" s="39"/>
      <c r="X332" s="40"/>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row>
    <row r="333" spans="6:88">
      <c r="F333" s="33"/>
      <c r="G333" s="33"/>
      <c r="H333" s="33"/>
      <c r="I333" s="33"/>
      <c r="J333" s="33"/>
      <c r="K333" s="33"/>
      <c r="L333" s="33"/>
      <c r="M333" s="33"/>
      <c r="N333" s="33"/>
      <c r="O333" s="33"/>
      <c r="P333" s="33"/>
      <c r="Q333" s="33"/>
      <c r="R333" s="33"/>
      <c r="S333" s="33"/>
      <c r="T333" s="33"/>
      <c r="U333" s="33"/>
      <c r="V333" s="33"/>
      <c r="W333" s="39"/>
      <c r="X333" s="40"/>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row>
    <row r="334" spans="6:88">
      <c r="F334" s="33"/>
      <c r="G334" s="33"/>
      <c r="H334" s="33"/>
      <c r="I334" s="33"/>
      <c r="J334" s="33"/>
      <c r="K334" s="33"/>
      <c r="L334" s="33"/>
      <c r="M334" s="33"/>
      <c r="N334" s="33"/>
      <c r="O334" s="33"/>
      <c r="P334" s="33"/>
      <c r="Q334" s="33"/>
      <c r="R334" s="33"/>
      <c r="S334" s="33"/>
      <c r="T334" s="33"/>
      <c r="U334" s="33"/>
      <c r="V334" s="33"/>
      <c r="W334" s="39"/>
      <c r="X334" s="40"/>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row>
    <row r="335" spans="6:88">
      <c r="F335" s="33"/>
      <c r="G335" s="33"/>
      <c r="H335" s="33"/>
      <c r="I335" s="33"/>
      <c r="J335" s="33"/>
      <c r="K335" s="33"/>
      <c r="L335" s="33"/>
      <c r="M335" s="33"/>
      <c r="N335" s="33"/>
      <c r="O335" s="33"/>
      <c r="P335" s="33"/>
      <c r="Q335" s="33"/>
      <c r="R335" s="33"/>
      <c r="S335" s="33"/>
      <c r="T335" s="33"/>
      <c r="U335" s="33"/>
      <c r="V335" s="33"/>
      <c r="W335" s="39"/>
      <c r="X335" s="40"/>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row>
    <row r="336" spans="6:88">
      <c r="F336" s="33"/>
      <c r="G336" s="33"/>
      <c r="H336" s="33"/>
      <c r="I336" s="33"/>
      <c r="J336" s="33"/>
      <c r="K336" s="33"/>
      <c r="L336" s="33"/>
      <c r="M336" s="33"/>
      <c r="N336" s="33"/>
      <c r="O336" s="33"/>
      <c r="P336" s="33"/>
      <c r="Q336" s="33"/>
      <c r="R336" s="33"/>
      <c r="S336" s="33"/>
      <c r="T336" s="33"/>
      <c r="U336" s="33"/>
      <c r="V336" s="33"/>
      <c r="W336" s="39"/>
      <c r="X336" s="40"/>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row>
    <row r="337" spans="6:88">
      <c r="F337" s="33"/>
      <c r="G337" s="33"/>
      <c r="H337" s="33"/>
      <c r="I337" s="33"/>
      <c r="J337" s="33"/>
      <c r="K337" s="33"/>
      <c r="L337" s="33"/>
      <c r="M337" s="33"/>
      <c r="N337" s="33"/>
      <c r="O337" s="33"/>
      <c r="P337" s="33"/>
      <c r="Q337" s="33"/>
      <c r="R337" s="33"/>
      <c r="S337" s="33"/>
      <c r="T337" s="33"/>
      <c r="U337" s="33"/>
      <c r="V337" s="33"/>
      <c r="W337" s="39"/>
      <c r="X337" s="40"/>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row>
    <row r="338" spans="6:88">
      <c r="F338" s="33"/>
      <c r="G338" s="33"/>
      <c r="H338" s="33"/>
      <c r="I338" s="33"/>
      <c r="J338" s="33"/>
      <c r="K338" s="33"/>
      <c r="L338" s="33"/>
      <c r="M338" s="33"/>
      <c r="N338" s="33"/>
      <c r="O338" s="33"/>
      <c r="P338" s="33"/>
      <c r="Q338" s="33"/>
      <c r="R338" s="33"/>
      <c r="S338" s="33"/>
      <c r="T338" s="33"/>
      <c r="U338" s="33"/>
      <c r="V338" s="33"/>
      <c r="W338" s="39"/>
      <c r="X338" s="40"/>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row>
    <row r="339" spans="6:88">
      <c r="F339" s="33"/>
      <c r="G339" s="33"/>
      <c r="H339" s="33"/>
      <c r="I339" s="33"/>
      <c r="J339" s="33"/>
      <c r="K339" s="33"/>
      <c r="L339" s="33"/>
      <c r="M339" s="33"/>
      <c r="N339" s="33"/>
      <c r="O339" s="33"/>
      <c r="P339" s="33"/>
      <c r="Q339" s="33"/>
      <c r="R339" s="33"/>
      <c r="S339" s="33"/>
      <c r="T339" s="33"/>
      <c r="U339" s="33"/>
      <c r="V339" s="33"/>
      <c r="W339" s="39"/>
      <c r="X339" s="40"/>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row>
    <row r="340" spans="6:88">
      <c r="F340" s="33"/>
      <c r="G340" s="33"/>
      <c r="H340" s="33"/>
      <c r="I340" s="33"/>
      <c r="J340" s="33"/>
      <c r="K340" s="33"/>
      <c r="L340" s="33"/>
      <c r="M340" s="33"/>
      <c r="N340" s="33"/>
      <c r="O340" s="33"/>
      <c r="P340" s="33"/>
      <c r="Q340" s="33"/>
      <c r="R340" s="33"/>
      <c r="S340" s="33"/>
      <c r="T340" s="33"/>
      <c r="U340" s="33"/>
      <c r="V340" s="33"/>
      <c r="W340" s="39"/>
      <c r="X340" s="40"/>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row>
    <row r="341" spans="6:88">
      <c r="F341" s="33"/>
      <c r="G341" s="33"/>
      <c r="H341" s="33"/>
      <c r="I341" s="33"/>
      <c r="J341" s="33"/>
      <c r="K341" s="33"/>
      <c r="L341" s="33"/>
      <c r="M341" s="33"/>
      <c r="N341" s="33"/>
      <c r="O341" s="33"/>
      <c r="P341" s="33"/>
      <c r="Q341" s="33"/>
      <c r="R341" s="33"/>
      <c r="S341" s="33"/>
      <c r="T341" s="33"/>
      <c r="U341" s="33"/>
      <c r="V341" s="33"/>
      <c r="W341" s="39"/>
      <c r="X341" s="40"/>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row>
    <row r="342" spans="6:88">
      <c r="F342" s="33"/>
      <c r="G342" s="33"/>
      <c r="H342" s="33"/>
      <c r="I342" s="33"/>
      <c r="J342" s="33"/>
      <c r="K342" s="33"/>
      <c r="L342" s="33"/>
      <c r="M342" s="33"/>
      <c r="N342" s="33"/>
      <c r="O342" s="33"/>
      <c r="P342" s="33"/>
      <c r="Q342" s="33"/>
      <c r="R342" s="33"/>
      <c r="S342" s="33"/>
      <c r="T342" s="33"/>
      <c r="U342" s="33"/>
      <c r="V342" s="33"/>
      <c r="W342" s="39"/>
      <c r="X342" s="40"/>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row>
    <row r="343" spans="6:88">
      <c r="F343" s="33"/>
      <c r="G343" s="33"/>
      <c r="H343" s="33"/>
      <c r="I343" s="33"/>
      <c r="J343" s="33"/>
      <c r="K343" s="33"/>
      <c r="L343" s="33"/>
      <c r="M343" s="33"/>
      <c r="N343" s="33"/>
      <c r="O343" s="33"/>
      <c r="P343" s="33"/>
      <c r="Q343" s="33"/>
      <c r="R343" s="33"/>
      <c r="S343" s="33"/>
      <c r="T343" s="33"/>
      <c r="U343" s="33"/>
      <c r="V343" s="33"/>
      <c r="W343" s="39"/>
      <c r="X343" s="40"/>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row>
    <row r="344" spans="6:88">
      <c r="F344" s="33"/>
      <c r="G344" s="33"/>
      <c r="H344" s="33"/>
      <c r="I344" s="33"/>
      <c r="J344" s="33"/>
      <c r="K344" s="33"/>
      <c r="L344" s="33"/>
      <c r="M344" s="33"/>
      <c r="N344" s="33"/>
      <c r="O344" s="33"/>
      <c r="P344" s="33"/>
      <c r="Q344" s="33"/>
      <c r="R344" s="33"/>
      <c r="S344" s="33"/>
      <c r="T344" s="33"/>
      <c r="U344" s="33"/>
      <c r="V344" s="33"/>
      <c r="W344" s="39"/>
      <c r="X344" s="40"/>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row>
    <row r="345" spans="6:88">
      <c r="F345" s="33"/>
      <c r="G345" s="33"/>
      <c r="H345" s="33"/>
      <c r="I345" s="33"/>
      <c r="J345" s="33"/>
      <c r="K345" s="33"/>
      <c r="L345" s="33"/>
      <c r="M345" s="33"/>
      <c r="N345" s="33"/>
      <c r="O345" s="33"/>
      <c r="P345" s="33"/>
      <c r="Q345" s="33"/>
      <c r="R345" s="33"/>
      <c r="S345" s="33"/>
      <c r="T345" s="33"/>
      <c r="U345" s="33"/>
      <c r="V345" s="33"/>
      <c r="W345" s="39"/>
      <c r="X345" s="40"/>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row>
    <row r="346" spans="6:88">
      <c r="F346" s="33"/>
      <c r="G346" s="33"/>
      <c r="H346" s="33"/>
      <c r="I346" s="33"/>
      <c r="J346" s="33"/>
      <c r="K346" s="33"/>
      <c r="L346" s="33"/>
      <c r="M346" s="33"/>
      <c r="N346" s="33"/>
      <c r="O346" s="33"/>
      <c r="P346" s="33"/>
      <c r="Q346" s="33"/>
      <c r="R346" s="33"/>
      <c r="S346" s="33"/>
      <c r="T346" s="33"/>
      <c r="U346" s="33"/>
      <c r="V346" s="33"/>
      <c r="W346" s="39"/>
      <c r="X346" s="40"/>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row>
    <row r="347" spans="6:88">
      <c r="F347" s="33"/>
      <c r="G347" s="33"/>
      <c r="H347" s="33"/>
      <c r="I347" s="33"/>
      <c r="J347" s="33"/>
      <c r="K347" s="33"/>
      <c r="L347" s="33"/>
      <c r="M347" s="33"/>
      <c r="N347" s="33"/>
      <c r="O347" s="33"/>
      <c r="P347" s="33"/>
      <c r="Q347" s="33"/>
      <c r="R347" s="33"/>
      <c r="S347" s="33"/>
      <c r="T347" s="33"/>
      <c r="U347" s="33"/>
      <c r="V347" s="33"/>
      <c r="W347" s="39"/>
      <c r="X347" s="40"/>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row>
    <row r="348" spans="6:88">
      <c r="F348" s="33"/>
      <c r="G348" s="33"/>
      <c r="H348" s="33"/>
      <c r="I348" s="33"/>
      <c r="J348" s="33"/>
      <c r="K348" s="33"/>
      <c r="L348" s="33"/>
      <c r="M348" s="33"/>
      <c r="N348" s="33"/>
      <c r="O348" s="33"/>
      <c r="P348" s="33"/>
      <c r="Q348" s="33"/>
      <c r="R348" s="33"/>
      <c r="S348" s="33"/>
      <c r="T348" s="33"/>
      <c r="U348" s="33"/>
      <c r="V348" s="33"/>
      <c r="W348" s="39"/>
      <c r="X348" s="40"/>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row>
    <row r="349" spans="6:88">
      <c r="F349" s="33"/>
      <c r="G349" s="33"/>
      <c r="H349" s="33"/>
      <c r="I349" s="33"/>
      <c r="J349" s="33"/>
      <c r="K349" s="33"/>
      <c r="L349" s="33"/>
      <c r="M349" s="33"/>
      <c r="N349" s="33"/>
      <c r="O349" s="33"/>
      <c r="P349" s="33"/>
      <c r="Q349" s="33"/>
      <c r="R349" s="33"/>
      <c r="S349" s="33"/>
      <c r="T349" s="33"/>
      <c r="U349" s="33"/>
      <c r="V349" s="33"/>
      <c r="W349" s="39"/>
      <c r="X349" s="40"/>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row>
    <row r="350" spans="6:88">
      <c r="F350" s="33"/>
      <c r="G350" s="33"/>
      <c r="H350" s="33"/>
      <c r="I350" s="33"/>
      <c r="J350" s="33"/>
      <c r="K350" s="33"/>
      <c r="L350" s="33"/>
      <c r="M350" s="33"/>
      <c r="N350" s="33"/>
      <c r="O350" s="33"/>
      <c r="P350" s="33"/>
      <c r="Q350" s="33"/>
      <c r="R350" s="33"/>
      <c r="S350" s="33"/>
      <c r="T350" s="33"/>
      <c r="U350" s="33"/>
      <c r="V350" s="33"/>
      <c r="W350" s="39"/>
      <c r="X350" s="40"/>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row>
    <row r="351" spans="6:88">
      <c r="F351" s="33"/>
      <c r="G351" s="33"/>
      <c r="H351" s="33"/>
      <c r="I351" s="33"/>
      <c r="J351" s="33"/>
      <c r="K351" s="33"/>
      <c r="L351" s="33"/>
      <c r="M351" s="33"/>
      <c r="N351" s="33"/>
      <c r="O351" s="33"/>
      <c r="P351" s="33"/>
      <c r="Q351" s="33"/>
      <c r="R351" s="33"/>
      <c r="S351" s="33"/>
      <c r="T351" s="33"/>
      <c r="U351" s="33"/>
      <c r="V351" s="33"/>
      <c r="W351" s="39"/>
      <c r="X351" s="40"/>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row>
    <row r="352" spans="6:88">
      <c r="F352" s="33"/>
      <c r="G352" s="33"/>
      <c r="H352" s="33"/>
      <c r="I352" s="33"/>
      <c r="J352" s="33"/>
      <c r="K352" s="33"/>
      <c r="L352" s="33"/>
      <c r="M352" s="33"/>
      <c r="N352" s="33"/>
      <c r="O352" s="33"/>
      <c r="P352" s="33"/>
      <c r="Q352" s="33"/>
      <c r="R352" s="33"/>
      <c r="S352" s="33"/>
      <c r="T352" s="33"/>
      <c r="U352" s="33"/>
      <c r="V352" s="33"/>
      <c r="W352" s="39"/>
      <c r="X352" s="40"/>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row>
    <row r="353" spans="6:88">
      <c r="F353" s="33"/>
      <c r="G353" s="33"/>
      <c r="H353" s="33"/>
      <c r="I353" s="33"/>
      <c r="J353" s="33"/>
      <c r="K353" s="33"/>
      <c r="L353" s="33"/>
      <c r="M353" s="33"/>
      <c r="N353" s="33"/>
      <c r="O353" s="33"/>
      <c r="P353" s="33"/>
      <c r="Q353" s="33"/>
      <c r="R353" s="33"/>
      <c r="S353" s="33"/>
      <c r="T353" s="33"/>
      <c r="U353" s="33"/>
      <c r="V353" s="33"/>
      <c r="W353" s="39"/>
      <c r="X353" s="40"/>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row>
    <row r="354" spans="6:88">
      <c r="F354" s="33"/>
      <c r="G354" s="33"/>
      <c r="H354" s="33"/>
      <c r="I354" s="33"/>
      <c r="J354" s="33"/>
      <c r="K354" s="33"/>
      <c r="L354" s="33"/>
      <c r="M354" s="33"/>
      <c r="N354" s="33"/>
      <c r="O354" s="33"/>
      <c r="P354" s="33"/>
      <c r="Q354" s="33"/>
      <c r="R354" s="33"/>
      <c r="S354" s="33"/>
      <c r="T354" s="33"/>
      <c r="U354" s="33"/>
      <c r="V354" s="33"/>
      <c r="W354" s="39"/>
      <c r="X354" s="40"/>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row>
    <row r="355" spans="6:88">
      <c r="F355" s="33"/>
      <c r="G355" s="33"/>
      <c r="H355" s="33"/>
      <c r="I355" s="33"/>
      <c r="J355" s="33"/>
      <c r="K355" s="33"/>
      <c r="L355" s="33"/>
      <c r="M355" s="33"/>
      <c r="N355" s="33"/>
      <c r="O355" s="33"/>
      <c r="P355" s="33"/>
      <c r="Q355" s="33"/>
      <c r="R355" s="33"/>
      <c r="S355" s="33"/>
      <c r="T355" s="33"/>
      <c r="U355" s="33"/>
      <c r="V355" s="33"/>
      <c r="W355" s="39"/>
      <c r="X355" s="40"/>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row>
    <row r="356" spans="6:88">
      <c r="F356" s="33"/>
      <c r="G356" s="33"/>
      <c r="H356" s="33"/>
      <c r="I356" s="33"/>
      <c r="J356" s="33"/>
      <c r="K356" s="33"/>
      <c r="L356" s="33"/>
      <c r="M356" s="33"/>
      <c r="N356" s="33"/>
      <c r="O356" s="33"/>
      <c r="P356" s="33"/>
      <c r="Q356" s="33"/>
      <c r="R356" s="33"/>
      <c r="S356" s="33"/>
      <c r="T356" s="33"/>
      <c r="U356" s="33"/>
      <c r="V356" s="33"/>
      <c r="W356" s="39"/>
      <c r="X356" s="40"/>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row>
    <row r="357" spans="6:88">
      <c r="F357" s="33"/>
      <c r="G357" s="33"/>
      <c r="H357" s="33"/>
      <c r="I357" s="33"/>
      <c r="J357" s="33"/>
      <c r="K357" s="33"/>
      <c r="L357" s="33"/>
      <c r="M357" s="33"/>
      <c r="N357" s="33"/>
      <c r="O357" s="33"/>
      <c r="P357" s="33"/>
      <c r="Q357" s="33"/>
      <c r="R357" s="33"/>
      <c r="S357" s="33"/>
      <c r="T357" s="33"/>
      <c r="U357" s="33"/>
      <c r="V357" s="33"/>
      <c r="W357" s="39"/>
      <c r="X357" s="40"/>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row>
    <row r="358" spans="6:88">
      <c r="F358" s="33"/>
      <c r="G358" s="33"/>
      <c r="H358" s="33"/>
      <c r="I358" s="33"/>
      <c r="J358" s="33"/>
      <c r="K358" s="33"/>
      <c r="L358" s="33"/>
      <c r="M358" s="33"/>
      <c r="N358" s="33"/>
      <c r="O358" s="33"/>
      <c r="P358" s="33"/>
      <c r="Q358" s="33"/>
      <c r="R358" s="33"/>
      <c r="S358" s="33"/>
      <c r="T358" s="33"/>
      <c r="U358" s="33"/>
      <c r="V358" s="33"/>
      <c r="W358" s="39"/>
      <c r="X358" s="40"/>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row>
    <row r="359" spans="6:88">
      <c r="F359" s="33"/>
      <c r="G359" s="33"/>
      <c r="H359" s="33"/>
      <c r="I359" s="33"/>
      <c r="J359" s="33"/>
      <c r="K359" s="33"/>
      <c r="L359" s="33"/>
      <c r="M359" s="33"/>
      <c r="N359" s="33"/>
      <c r="O359" s="33"/>
      <c r="P359" s="33"/>
      <c r="Q359" s="33"/>
      <c r="R359" s="33"/>
      <c r="S359" s="33"/>
      <c r="T359" s="33"/>
      <c r="U359" s="33"/>
      <c r="V359" s="33"/>
      <c r="W359" s="39"/>
      <c r="X359" s="40"/>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row>
    <row r="360" spans="6:88">
      <c r="F360" s="33"/>
      <c r="G360" s="33"/>
      <c r="H360" s="33"/>
      <c r="I360" s="33"/>
      <c r="J360" s="33"/>
      <c r="K360" s="33"/>
      <c r="L360" s="33"/>
      <c r="M360" s="33"/>
      <c r="N360" s="33"/>
      <c r="O360" s="33"/>
      <c r="P360" s="33"/>
      <c r="Q360" s="33"/>
      <c r="R360" s="33"/>
      <c r="S360" s="33"/>
      <c r="T360" s="33"/>
      <c r="U360" s="33"/>
      <c r="V360" s="33"/>
      <c r="W360" s="39"/>
      <c r="X360" s="40"/>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row>
    <row r="361" spans="6:88">
      <c r="F361" s="33"/>
      <c r="G361" s="33"/>
      <c r="H361" s="33"/>
      <c r="I361" s="33"/>
      <c r="J361" s="33"/>
      <c r="K361" s="33"/>
      <c r="L361" s="33"/>
      <c r="M361" s="33"/>
      <c r="N361" s="33"/>
      <c r="O361" s="33"/>
      <c r="P361" s="33"/>
      <c r="Q361" s="33"/>
      <c r="R361" s="33"/>
      <c r="S361" s="33"/>
      <c r="T361" s="33"/>
      <c r="U361" s="33"/>
      <c r="V361" s="33"/>
      <c r="W361" s="39"/>
      <c r="X361" s="40"/>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row>
    <row r="362" spans="6:88">
      <c r="F362" s="33"/>
      <c r="G362" s="33"/>
      <c r="H362" s="33"/>
      <c r="I362" s="33"/>
      <c r="J362" s="33"/>
      <c r="K362" s="33"/>
      <c r="L362" s="33"/>
      <c r="M362" s="33"/>
      <c r="N362" s="33"/>
      <c r="O362" s="33"/>
      <c r="P362" s="33"/>
      <c r="Q362" s="33"/>
      <c r="R362" s="33"/>
      <c r="S362" s="33"/>
      <c r="T362" s="33"/>
      <c r="U362" s="33"/>
      <c r="V362" s="33"/>
      <c r="W362" s="39"/>
      <c r="X362" s="40"/>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row>
    <row r="363" spans="6:88">
      <c r="F363" s="33"/>
      <c r="G363" s="33"/>
      <c r="H363" s="33"/>
      <c r="I363" s="33"/>
      <c r="J363" s="33"/>
      <c r="K363" s="33"/>
      <c r="L363" s="33"/>
      <c r="M363" s="33"/>
      <c r="N363" s="33"/>
      <c r="O363" s="33"/>
      <c r="P363" s="33"/>
      <c r="Q363" s="33"/>
      <c r="R363" s="33"/>
      <c r="S363" s="33"/>
      <c r="T363" s="33"/>
      <c r="U363" s="33"/>
      <c r="V363" s="33"/>
      <c r="W363" s="39"/>
      <c r="X363" s="40"/>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row>
    <row r="364" spans="6:88">
      <c r="F364" s="33"/>
      <c r="G364" s="33"/>
      <c r="H364" s="33"/>
      <c r="I364" s="33"/>
      <c r="J364" s="33"/>
      <c r="K364" s="33"/>
      <c r="L364" s="33"/>
      <c r="M364" s="33"/>
      <c r="N364" s="33"/>
      <c r="O364" s="33"/>
      <c r="P364" s="33"/>
      <c r="Q364" s="33"/>
      <c r="R364" s="33"/>
      <c r="S364" s="33"/>
      <c r="T364" s="33"/>
      <c r="U364" s="33"/>
      <c r="V364" s="33"/>
      <c r="W364" s="39"/>
      <c r="X364" s="40"/>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row>
    <row r="365" spans="6:88">
      <c r="F365" s="33"/>
      <c r="G365" s="33"/>
      <c r="H365" s="33"/>
      <c r="I365" s="33"/>
      <c r="J365" s="33"/>
      <c r="K365" s="33"/>
      <c r="L365" s="33"/>
      <c r="M365" s="33"/>
      <c r="N365" s="33"/>
      <c r="O365" s="33"/>
      <c r="P365" s="33"/>
      <c r="Q365" s="33"/>
      <c r="R365" s="33"/>
      <c r="S365" s="33"/>
      <c r="T365" s="33"/>
      <c r="U365" s="33"/>
      <c r="V365" s="33"/>
      <c r="W365" s="39"/>
      <c r="X365" s="40"/>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row>
    <row r="366" spans="6:88">
      <c r="F366" s="33"/>
      <c r="G366" s="33"/>
      <c r="H366" s="33"/>
      <c r="I366" s="33"/>
      <c r="J366" s="33"/>
      <c r="K366" s="33"/>
      <c r="L366" s="33"/>
      <c r="M366" s="33"/>
      <c r="N366" s="33"/>
      <c r="O366" s="33"/>
      <c r="P366" s="33"/>
      <c r="Q366" s="33"/>
      <c r="R366" s="33"/>
      <c r="S366" s="33"/>
      <c r="T366" s="33"/>
      <c r="U366" s="33"/>
      <c r="V366" s="33"/>
      <c r="W366" s="39"/>
      <c r="X366" s="40"/>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row>
    <row r="367" spans="6:88">
      <c r="F367" s="33"/>
      <c r="G367" s="33"/>
      <c r="H367" s="33"/>
      <c r="I367" s="33"/>
      <c r="J367" s="33"/>
      <c r="K367" s="33"/>
      <c r="L367" s="33"/>
      <c r="M367" s="33"/>
      <c r="N367" s="33"/>
      <c r="O367" s="33"/>
      <c r="P367" s="33"/>
      <c r="Q367" s="33"/>
      <c r="R367" s="33"/>
      <c r="S367" s="33"/>
      <c r="T367" s="33"/>
      <c r="U367" s="33"/>
      <c r="V367" s="33"/>
      <c r="W367" s="39"/>
      <c r="X367" s="40"/>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row>
    <row r="368" spans="6:88">
      <c r="F368" s="33"/>
      <c r="G368" s="33"/>
      <c r="H368" s="33"/>
      <c r="I368" s="33"/>
      <c r="J368" s="33"/>
      <c r="K368" s="33"/>
      <c r="L368" s="33"/>
      <c r="M368" s="33"/>
      <c r="N368" s="33"/>
      <c r="O368" s="33"/>
      <c r="P368" s="33"/>
      <c r="Q368" s="33"/>
      <c r="R368" s="33"/>
      <c r="S368" s="33"/>
      <c r="T368" s="33"/>
      <c r="U368" s="33"/>
      <c r="V368" s="33"/>
      <c r="W368" s="39"/>
      <c r="X368" s="40"/>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row>
    <row r="369" spans="6:88">
      <c r="F369" s="33"/>
      <c r="G369" s="33"/>
      <c r="H369" s="33"/>
      <c r="I369" s="33"/>
      <c r="J369" s="33"/>
      <c r="K369" s="33"/>
      <c r="L369" s="33"/>
      <c r="M369" s="33"/>
      <c r="N369" s="33"/>
      <c r="O369" s="33"/>
      <c r="P369" s="33"/>
      <c r="Q369" s="33"/>
      <c r="R369" s="33"/>
      <c r="S369" s="33"/>
      <c r="T369" s="33"/>
      <c r="U369" s="33"/>
      <c r="V369" s="33"/>
      <c r="W369" s="39"/>
      <c r="X369" s="40"/>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row>
    <row r="370" spans="6:88">
      <c r="F370" s="33"/>
      <c r="G370" s="33"/>
      <c r="H370" s="33"/>
      <c r="I370" s="33"/>
      <c r="J370" s="33"/>
      <c r="K370" s="33"/>
      <c r="L370" s="33"/>
      <c r="M370" s="33"/>
      <c r="N370" s="33"/>
      <c r="O370" s="33"/>
      <c r="P370" s="33"/>
      <c r="Q370" s="33"/>
      <c r="R370" s="33"/>
      <c r="S370" s="33"/>
      <c r="T370" s="33"/>
      <c r="U370" s="33"/>
      <c r="V370" s="33"/>
      <c r="W370" s="39"/>
      <c r="X370" s="40"/>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row>
    <row r="371" spans="6:88">
      <c r="F371" s="33"/>
      <c r="G371" s="33"/>
      <c r="H371" s="33"/>
      <c r="I371" s="33"/>
      <c r="J371" s="33"/>
      <c r="K371" s="33"/>
      <c r="L371" s="33"/>
      <c r="M371" s="33"/>
      <c r="N371" s="33"/>
      <c r="O371" s="33"/>
      <c r="P371" s="33"/>
      <c r="Q371" s="33"/>
      <c r="R371" s="33"/>
      <c r="S371" s="33"/>
      <c r="T371" s="33"/>
      <c r="U371" s="33"/>
      <c r="V371" s="33"/>
      <c r="W371" s="39"/>
      <c r="X371" s="40"/>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row>
    <row r="372" spans="6:88">
      <c r="F372" s="33"/>
      <c r="G372" s="33"/>
      <c r="H372" s="33"/>
      <c r="I372" s="33"/>
      <c r="J372" s="33"/>
      <c r="K372" s="33"/>
      <c r="L372" s="33"/>
      <c r="M372" s="33"/>
      <c r="N372" s="33"/>
      <c r="O372" s="33"/>
      <c r="P372" s="33"/>
      <c r="Q372" s="33"/>
      <c r="R372" s="33"/>
      <c r="S372" s="33"/>
      <c r="T372" s="33"/>
      <c r="U372" s="33"/>
      <c r="V372" s="33"/>
      <c r="W372" s="39"/>
      <c r="X372" s="40"/>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row>
    <row r="373" spans="6:88">
      <c r="F373" s="33"/>
      <c r="G373" s="33"/>
      <c r="H373" s="33"/>
      <c r="I373" s="33"/>
      <c r="J373" s="33"/>
      <c r="K373" s="33"/>
      <c r="L373" s="33"/>
      <c r="M373" s="33"/>
      <c r="N373" s="33"/>
      <c r="O373" s="33"/>
      <c r="P373" s="33"/>
      <c r="Q373" s="33"/>
      <c r="R373" s="33"/>
      <c r="S373" s="33"/>
      <c r="T373" s="33"/>
      <c r="U373" s="33"/>
      <c r="V373" s="33"/>
      <c r="W373" s="39"/>
      <c r="X373" s="40"/>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row>
    <row r="374" spans="6:88">
      <c r="F374" s="33"/>
      <c r="G374" s="33"/>
      <c r="H374" s="33"/>
      <c r="I374" s="33"/>
      <c r="J374" s="33"/>
      <c r="K374" s="33"/>
      <c r="L374" s="33"/>
      <c r="M374" s="33"/>
      <c r="N374" s="33"/>
      <c r="O374" s="33"/>
      <c r="P374" s="33"/>
      <c r="Q374" s="33"/>
      <c r="R374" s="33"/>
      <c r="S374" s="33"/>
      <c r="T374" s="33"/>
      <c r="U374" s="33"/>
      <c r="V374" s="33"/>
      <c r="W374" s="39"/>
      <c r="X374" s="40"/>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row>
    <row r="375" spans="6:88">
      <c r="F375" s="33"/>
      <c r="G375" s="33"/>
      <c r="H375" s="33"/>
      <c r="I375" s="33"/>
      <c r="J375" s="33"/>
      <c r="K375" s="33"/>
      <c r="L375" s="33"/>
      <c r="M375" s="33"/>
      <c r="N375" s="33"/>
      <c r="O375" s="33"/>
      <c r="P375" s="33"/>
      <c r="Q375" s="33"/>
      <c r="R375" s="33"/>
      <c r="S375" s="33"/>
      <c r="T375" s="33"/>
      <c r="U375" s="33"/>
      <c r="V375" s="33"/>
      <c r="W375" s="39"/>
      <c r="X375" s="40"/>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row>
    <row r="376" spans="6:88">
      <c r="F376" s="33"/>
      <c r="G376" s="33"/>
      <c r="H376" s="33"/>
      <c r="I376" s="33"/>
      <c r="J376" s="33"/>
      <c r="K376" s="33"/>
      <c r="L376" s="33"/>
      <c r="M376" s="33"/>
      <c r="N376" s="33"/>
      <c r="O376" s="33"/>
      <c r="P376" s="33"/>
      <c r="Q376" s="33"/>
      <c r="R376" s="33"/>
      <c r="S376" s="33"/>
      <c r="T376" s="33"/>
      <c r="U376" s="33"/>
      <c r="V376" s="33"/>
      <c r="W376" s="39"/>
      <c r="X376" s="40"/>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row>
    <row r="377" spans="6:88">
      <c r="F377" s="33"/>
      <c r="G377" s="33"/>
      <c r="H377" s="33"/>
      <c r="I377" s="33"/>
      <c r="J377" s="33"/>
      <c r="K377" s="33"/>
      <c r="L377" s="33"/>
      <c r="M377" s="33"/>
      <c r="N377" s="33"/>
      <c r="O377" s="33"/>
      <c r="P377" s="33"/>
      <c r="Q377" s="33"/>
      <c r="R377" s="33"/>
      <c r="S377" s="33"/>
      <c r="T377" s="33"/>
      <c r="U377" s="33"/>
      <c r="V377" s="33"/>
      <c r="W377" s="39"/>
      <c r="X377" s="40"/>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row>
    <row r="378" spans="6:88">
      <c r="F378" s="33"/>
      <c r="G378" s="33"/>
      <c r="H378" s="33"/>
      <c r="I378" s="33"/>
      <c r="J378" s="33"/>
      <c r="K378" s="33"/>
      <c r="L378" s="33"/>
      <c r="M378" s="33"/>
      <c r="N378" s="33"/>
      <c r="O378" s="33"/>
      <c r="P378" s="33"/>
      <c r="Q378" s="33"/>
      <c r="R378" s="33"/>
      <c r="S378" s="33"/>
      <c r="T378" s="33"/>
      <c r="U378" s="33"/>
      <c r="V378" s="33"/>
      <c r="W378" s="39"/>
      <c r="X378" s="40"/>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row>
    <row r="379" spans="6:88">
      <c r="F379" s="33"/>
      <c r="G379" s="33"/>
      <c r="H379" s="33"/>
      <c r="I379" s="33"/>
      <c r="J379" s="33"/>
      <c r="K379" s="33"/>
      <c r="L379" s="33"/>
      <c r="M379" s="33"/>
      <c r="N379" s="33"/>
      <c r="O379" s="33"/>
      <c r="P379" s="33"/>
      <c r="Q379" s="33"/>
      <c r="R379" s="33"/>
      <c r="S379" s="33"/>
      <c r="T379" s="33"/>
      <c r="U379" s="33"/>
      <c r="V379" s="33"/>
      <c r="W379" s="39"/>
      <c r="X379" s="40"/>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row>
    <row r="380" spans="6:88">
      <c r="F380" s="33"/>
      <c r="G380" s="33"/>
      <c r="H380" s="33"/>
      <c r="I380" s="33"/>
      <c r="J380" s="33"/>
      <c r="K380" s="33"/>
      <c r="L380" s="33"/>
      <c r="M380" s="33"/>
      <c r="N380" s="33"/>
      <c r="O380" s="33"/>
      <c r="P380" s="33"/>
      <c r="Q380" s="33"/>
      <c r="R380" s="33"/>
      <c r="S380" s="33"/>
      <c r="T380" s="33"/>
      <c r="U380" s="33"/>
      <c r="V380" s="33"/>
      <c r="W380" s="39"/>
      <c r="X380" s="40"/>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row>
    <row r="381" spans="6:88">
      <c r="F381" s="33"/>
      <c r="G381" s="33"/>
      <c r="H381" s="33"/>
      <c r="I381" s="33"/>
      <c r="J381" s="33"/>
      <c r="K381" s="33"/>
      <c r="L381" s="33"/>
      <c r="M381" s="33"/>
      <c r="N381" s="33"/>
      <c r="O381" s="33"/>
      <c r="P381" s="33"/>
      <c r="Q381" s="33"/>
      <c r="R381" s="33"/>
      <c r="S381" s="33"/>
      <c r="T381" s="33"/>
      <c r="U381" s="33"/>
      <c r="V381" s="33"/>
      <c r="W381" s="39"/>
      <c r="X381" s="40"/>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row>
    <row r="382" spans="6:88">
      <c r="F382" s="33"/>
      <c r="G382" s="33"/>
      <c r="H382" s="33"/>
      <c r="I382" s="33"/>
      <c r="J382" s="33"/>
      <c r="K382" s="33"/>
      <c r="L382" s="33"/>
      <c r="M382" s="33"/>
      <c r="N382" s="33"/>
      <c r="O382" s="33"/>
      <c r="P382" s="33"/>
      <c r="Q382" s="33"/>
      <c r="R382" s="33"/>
      <c r="S382" s="33"/>
      <c r="T382" s="33"/>
      <c r="U382" s="33"/>
      <c r="V382" s="33"/>
      <c r="W382" s="39"/>
      <c r="X382" s="40"/>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row>
    <row r="383" spans="6:88">
      <c r="F383" s="33"/>
      <c r="G383" s="33"/>
      <c r="H383" s="33"/>
      <c r="I383" s="33"/>
      <c r="J383" s="33"/>
      <c r="K383" s="33"/>
      <c r="L383" s="33"/>
      <c r="M383" s="33"/>
      <c r="N383" s="33"/>
      <c r="O383" s="33"/>
      <c r="P383" s="33"/>
      <c r="Q383" s="33"/>
      <c r="R383" s="33"/>
      <c r="S383" s="33"/>
      <c r="T383" s="33"/>
      <c r="U383" s="33"/>
      <c r="V383" s="33"/>
      <c r="W383" s="39"/>
      <c r="X383" s="40"/>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row>
    <row r="384" spans="6:88">
      <c r="F384" s="33"/>
      <c r="G384" s="33"/>
      <c r="H384" s="33"/>
      <c r="I384" s="33"/>
      <c r="J384" s="33"/>
      <c r="K384" s="33"/>
      <c r="L384" s="33"/>
      <c r="M384" s="33"/>
      <c r="N384" s="33"/>
      <c r="O384" s="33"/>
      <c r="P384" s="33"/>
      <c r="Q384" s="33"/>
      <c r="R384" s="33"/>
      <c r="S384" s="33"/>
      <c r="T384" s="33"/>
      <c r="U384" s="33"/>
      <c r="V384" s="33"/>
      <c r="W384" s="39"/>
      <c r="X384" s="40"/>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row>
    <row r="385" spans="6:88">
      <c r="F385" s="33"/>
      <c r="G385" s="33"/>
      <c r="H385" s="33"/>
      <c r="I385" s="33"/>
      <c r="J385" s="33"/>
      <c r="K385" s="33"/>
      <c r="L385" s="33"/>
      <c r="M385" s="33"/>
      <c r="N385" s="33"/>
      <c r="O385" s="33"/>
      <c r="P385" s="33"/>
      <c r="Q385" s="33"/>
      <c r="R385" s="33"/>
      <c r="S385" s="33"/>
      <c r="T385" s="33"/>
      <c r="U385" s="33"/>
      <c r="V385" s="33"/>
      <c r="W385" s="39"/>
      <c r="X385" s="40"/>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row>
    <row r="386" spans="6:88">
      <c r="F386" s="33"/>
      <c r="G386" s="33"/>
      <c r="H386" s="33"/>
      <c r="I386" s="33"/>
      <c r="J386" s="33"/>
      <c r="K386" s="33"/>
      <c r="L386" s="33"/>
      <c r="M386" s="33"/>
      <c r="N386" s="33"/>
      <c r="O386" s="33"/>
      <c r="P386" s="33"/>
      <c r="Q386" s="33"/>
      <c r="R386" s="33"/>
      <c r="S386" s="33"/>
      <c r="T386" s="33"/>
      <c r="U386" s="33"/>
      <c r="V386" s="33"/>
      <c r="W386" s="39"/>
      <c r="X386" s="40"/>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row>
    <row r="387" spans="6:88">
      <c r="F387" s="33"/>
      <c r="G387" s="33"/>
      <c r="H387" s="33"/>
      <c r="I387" s="33"/>
      <c r="J387" s="33"/>
      <c r="K387" s="33"/>
      <c r="L387" s="33"/>
      <c r="M387" s="33"/>
      <c r="N387" s="33"/>
      <c r="O387" s="33"/>
      <c r="P387" s="33"/>
      <c r="Q387" s="33"/>
      <c r="R387" s="33"/>
      <c r="S387" s="33"/>
      <c r="T387" s="33"/>
      <c r="U387" s="33"/>
      <c r="V387" s="33"/>
      <c r="W387" s="39"/>
      <c r="X387" s="40"/>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row>
    <row r="388" spans="6:88">
      <c r="F388" s="33"/>
      <c r="G388" s="33"/>
      <c r="H388" s="33"/>
      <c r="I388" s="33"/>
      <c r="J388" s="33"/>
      <c r="K388" s="33"/>
      <c r="L388" s="33"/>
      <c r="M388" s="33"/>
      <c r="N388" s="33"/>
      <c r="O388" s="33"/>
      <c r="P388" s="33"/>
      <c r="Q388" s="33"/>
      <c r="R388" s="33"/>
      <c r="S388" s="33"/>
      <c r="T388" s="33"/>
      <c r="U388" s="33"/>
      <c r="V388" s="33"/>
      <c r="W388" s="39"/>
      <c r="X388" s="40"/>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row>
    <row r="389" spans="6:88">
      <c r="F389" s="33"/>
      <c r="G389" s="33"/>
      <c r="H389" s="33"/>
      <c r="I389" s="33"/>
      <c r="J389" s="33"/>
      <c r="K389" s="33"/>
      <c r="L389" s="33"/>
      <c r="M389" s="33"/>
      <c r="N389" s="33"/>
      <c r="O389" s="33"/>
      <c r="P389" s="33"/>
      <c r="Q389" s="33"/>
      <c r="R389" s="33"/>
      <c r="S389" s="33"/>
      <c r="T389" s="33"/>
      <c r="U389" s="33"/>
      <c r="V389" s="33"/>
      <c r="W389" s="39"/>
      <c r="X389" s="40"/>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row>
    <row r="390" spans="6:88">
      <c r="F390" s="33"/>
      <c r="G390" s="33"/>
      <c r="H390" s="33"/>
      <c r="I390" s="33"/>
      <c r="J390" s="33"/>
      <c r="K390" s="33"/>
      <c r="L390" s="33"/>
      <c r="M390" s="33"/>
      <c r="N390" s="33"/>
      <c r="O390" s="33"/>
      <c r="P390" s="33"/>
      <c r="Q390" s="33"/>
      <c r="R390" s="33"/>
      <c r="S390" s="33"/>
      <c r="T390" s="33"/>
      <c r="U390" s="33"/>
      <c r="V390" s="33"/>
      <c r="W390" s="39"/>
      <c r="X390" s="40"/>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row>
    <row r="391" spans="6:88">
      <c r="F391" s="33"/>
      <c r="G391" s="33"/>
      <c r="H391" s="33"/>
      <c r="I391" s="33"/>
      <c r="J391" s="33"/>
      <c r="K391" s="33"/>
      <c r="L391" s="33"/>
      <c r="M391" s="33"/>
      <c r="N391" s="33"/>
      <c r="O391" s="33"/>
      <c r="P391" s="33"/>
      <c r="Q391" s="33"/>
      <c r="R391" s="33"/>
      <c r="S391" s="33"/>
      <c r="T391" s="33"/>
      <c r="U391" s="33"/>
      <c r="V391" s="33"/>
      <c r="W391" s="39"/>
      <c r="X391" s="40"/>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row>
    <row r="392" spans="6:88">
      <c r="F392" s="33"/>
      <c r="G392" s="33"/>
      <c r="H392" s="33"/>
      <c r="I392" s="33"/>
      <c r="J392" s="33"/>
      <c r="K392" s="33"/>
      <c r="L392" s="33"/>
      <c r="M392" s="33"/>
      <c r="N392" s="33"/>
      <c r="O392" s="33"/>
      <c r="P392" s="33"/>
      <c r="Q392" s="33"/>
      <c r="R392" s="33"/>
      <c r="S392" s="33"/>
      <c r="T392" s="33"/>
      <c r="U392" s="33"/>
      <c r="V392" s="33"/>
      <c r="W392" s="39"/>
      <c r="X392" s="40"/>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row>
    <row r="393" spans="6:88">
      <c r="F393" s="33"/>
      <c r="G393" s="33"/>
      <c r="H393" s="33"/>
      <c r="I393" s="33"/>
      <c r="J393" s="33"/>
      <c r="K393" s="33"/>
      <c r="L393" s="33"/>
      <c r="M393" s="33"/>
      <c r="N393" s="33"/>
      <c r="O393" s="33"/>
      <c r="P393" s="33"/>
      <c r="Q393" s="33"/>
      <c r="R393" s="33"/>
      <c r="S393" s="33"/>
      <c r="T393" s="33"/>
      <c r="U393" s="33"/>
      <c r="V393" s="33"/>
      <c r="W393" s="39"/>
      <c r="X393" s="40"/>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row>
    <row r="394" spans="6:88">
      <c r="F394" s="33"/>
      <c r="G394" s="33"/>
      <c r="H394" s="33"/>
      <c r="I394" s="33"/>
      <c r="J394" s="33"/>
      <c r="K394" s="33"/>
      <c r="L394" s="33"/>
      <c r="M394" s="33"/>
      <c r="N394" s="33"/>
      <c r="O394" s="33"/>
      <c r="P394" s="33"/>
      <c r="Q394" s="33"/>
      <c r="R394" s="33"/>
      <c r="S394" s="33"/>
      <c r="T394" s="33"/>
      <c r="U394" s="33"/>
      <c r="V394" s="33"/>
      <c r="W394" s="39"/>
      <c r="X394" s="40"/>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row>
    <row r="395" spans="6:88">
      <c r="F395" s="33"/>
      <c r="G395" s="33"/>
      <c r="H395" s="33"/>
      <c r="I395" s="33"/>
      <c r="J395" s="33"/>
      <c r="K395" s="33"/>
      <c r="L395" s="33"/>
      <c r="M395" s="33"/>
      <c r="N395" s="33"/>
      <c r="O395" s="33"/>
      <c r="P395" s="33"/>
      <c r="Q395" s="33"/>
      <c r="R395" s="33"/>
      <c r="S395" s="33"/>
      <c r="T395" s="33"/>
      <c r="U395" s="33"/>
      <c r="V395" s="33"/>
      <c r="W395" s="39"/>
      <c r="X395" s="40"/>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row>
    <row r="396" spans="6:88">
      <c r="F396" s="33"/>
      <c r="G396" s="33"/>
      <c r="H396" s="33"/>
      <c r="I396" s="33"/>
      <c r="J396" s="33"/>
      <c r="K396" s="33"/>
      <c r="L396" s="33"/>
      <c r="M396" s="33"/>
      <c r="N396" s="33"/>
      <c r="O396" s="33"/>
      <c r="P396" s="33"/>
      <c r="Q396" s="33"/>
      <c r="R396" s="33"/>
      <c r="S396" s="33"/>
      <c r="T396" s="33"/>
      <c r="U396" s="33"/>
      <c r="V396" s="33"/>
      <c r="W396" s="39"/>
      <c r="X396" s="40"/>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row>
    <row r="397" spans="6:88">
      <c r="F397" s="33"/>
      <c r="G397" s="33"/>
      <c r="H397" s="33"/>
      <c r="I397" s="33"/>
      <c r="J397" s="33"/>
      <c r="K397" s="33"/>
      <c r="L397" s="33"/>
      <c r="M397" s="33"/>
      <c r="N397" s="33"/>
      <c r="O397" s="33"/>
      <c r="P397" s="33"/>
      <c r="Q397" s="33"/>
      <c r="R397" s="33"/>
      <c r="S397" s="33"/>
      <c r="T397" s="33"/>
      <c r="U397" s="33"/>
      <c r="V397" s="33"/>
      <c r="W397" s="39"/>
      <c r="X397" s="40"/>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row>
    <row r="398" spans="6:88">
      <c r="F398" s="33"/>
      <c r="G398" s="33"/>
      <c r="H398" s="33"/>
      <c r="I398" s="33"/>
      <c r="J398" s="33"/>
      <c r="K398" s="33"/>
      <c r="L398" s="33"/>
      <c r="M398" s="33"/>
      <c r="N398" s="33"/>
      <c r="O398" s="33"/>
      <c r="P398" s="33"/>
      <c r="Q398" s="33"/>
      <c r="R398" s="33"/>
      <c r="S398" s="33"/>
      <c r="T398" s="33"/>
      <c r="U398" s="33"/>
      <c r="V398" s="33"/>
      <c r="W398" s="39"/>
      <c r="X398" s="40"/>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row>
    <row r="399" spans="6:88">
      <c r="F399" s="33"/>
      <c r="G399" s="33"/>
      <c r="H399" s="33"/>
      <c r="I399" s="33"/>
      <c r="J399" s="33"/>
      <c r="K399" s="33"/>
      <c r="L399" s="33"/>
      <c r="M399" s="33"/>
      <c r="N399" s="33"/>
      <c r="O399" s="33"/>
      <c r="P399" s="33"/>
      <c r="Q399" s="33"/>
      <c r="R399" s="33"/>
      <c r="S399" s="33"/>
      <c r="T399" s="33"/>
      <c r="U399" s="33"/>
      <c r="V399" s="33"/>
      <c r="W399" s="39"/>
      <c r="X399" s="40"/>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row>
    <row r="400" spans="6:88">
      <c r="F400" s="33"/>
      <c r="G400" s="33"/>
      <c r="H400" s="33"/>
      <c r="I400" s="33"/>
      <c r="J400" s="33"/>
      <c r="K400" s="33"/>
      <c r="L400" s="33"/>
      <c r="M400" s="33"/>
      <c r="N400" s="33"/>
      <c r="O400" s="33"/>
      <c r="P400" s="33"/>
      <c r="Q400" s="33"/>
      <c r="R400" s="33"/>
      <c r="S400" s="33"/>
      <c r="T400" s="33"/>
      <c r="U400" s="33"/>
      <c r="V400" s="33"/>
      <c r="W400" s="39"/>
      <c r="X400" s="40"/>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row>
    <row r="401" spans="6:88">
      <c r="F401" s="33"/>
      <c r="G401" s="33"/>
      <c r="H401" s="33"/>
      <c r="I401" s="33"/>
      <c r="J401" s="33"/>
      <c r="K401" s="33"/>
      <c r="L401" s="33"/>
      <c r="M401" s="33"/>
      <c r="N401" s="33"/>
      <c r="O401" s="33"/>
      <c r="P401" s="33"/>
      <c r="Q401" s="33"/>
      <c r="R401" s="33"/>
      <c r="S401" s="33"/>
      <c r="T401" s="33"/>
      <c r="U401" s="33"/>
      <c r="V401" s="33"/>
      <c r="W401" s="39"/>
      <c r="X401" s="40"/>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row>
    <row r="402" spans="6:88">
      <c r="F402" s="33"/>
      <c r="G402" s="33"/>
      <c r="H402" s="33"/>
      <c r="I402" s="33"/>
      <c r="J402" s="33"/>
      <c r="K402" s="33"/>
      <c r="L402" s="33"/>
      <c r="M402" s="33"/>
      <c r="N402" s="33"/>
      <c r="O402" s="33"/>
      <c r="P402" s="33"/>
      <c r="Q402" s="33"/>
      <c r="R402" s="33"/>
      <c r="S402" s="33"/>
      <c r="T402" s="33"/>
      <c r="U402" s="33"/>
      <c r="V402" s="33"/>
      <c r="W402" s="39"/>
      <c r="X402" s="40"/>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row>
    <row r="403" spans="6:88">
      <c r="F403" s="33"/>
      <c r="G403" s="33"/>
      <c r="H403" s="33"/>
      <c r="I403" s="33"/>
      <c r="J403" s="33"/>
      <c r="K403" s="33"/>
      <c r="L403" s="33"/>
      <c r="M403" s="33"/>
      <c r="N403" s="33"/>
      <c r="O403" s="33"/>
      <c r="P403" s="33"/>
      <c r="Q403" s="33"/>
      <c r="R403" s="33"/>
      <c r="S403" s="33"/>
      <c r="T403" s="33"/>
      <c r="U403" s="33"/>
      <c r="V403" s="33"/>
      <c r="W403" s="39"/>
      <c r="X403" s="40"/>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row>
    <row r="404" spans="6:88">
      <c r="F404" s="33"/>
      <c r="G404" s="33"/>
      <c r="H404" s="33"/>
      <c r="I404" s="33"/>
      <c r="J404" s="33"/>
      <c r="K404" s="33"/>
      <c r="L404" s="33"/>
      <c r="M404" s="33"/>
      <c r="N404" s="33"/>
      <c r="O404" s="33"/>
      <c r="P404" s="33"/>
      <c r="Q404" s="33"/>
      <c r="R404" s="33"/>
      <c r="S404" s="33"/>
      <c r="T404" s="33"/>
      <c r="U404" s="33"/>
      <c r="V404" s="33"/>
      <c r="W404" s="39"/>
      <c r="X404" s="40"/>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row>
    <row r="405" spans="6:88">
      <c r="F405" s="33"/>
      <c r="G405" s="33"/>
      <c r="H405" s="33"/>
      <c r="I405" s="33"/>
      <c r="J405" s="33"/>
      <c r="K405" s="33"/>
      <c r="L405" s="33"/>
      <c r="M405" s="33"/>
      <c r="N405" s="33"/>
      <c r="O405" s="33"/>
      <c r="P405" s="33"/>
      <c r="Q405" s="33"/>
      <c r="R405" s="33"/>
      <c r="S405" s="33"/>
      <c r="T405" s="33"/>
      <c r="U405" s="33"/>
      <c r="V405" s="33"/>
      <c r="W405" s="39"/>
      <c r="X405" s="40"/>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row>
    <row r="406" spans="6:88">
      <c r="F406" s="33"/>
      <c r="G406" s="33"/>
      <c r="H406" s="33"/>
      <c r="I406" s="33"/>
      <c r="J406" s="33"/>
      <c r="K406" s="33"/>
      <c r="L406" s="33"/>
      <c r="M406" s="33"/>
      <c r="N406" s="33"/>
      <c r="O406" s="33"/>
      <c r="P406" s="33"/>
      <c r="Q406" s="33"/>
      <c r="R406" s="33"/>
      <c r="S406" s="33"/>
      <c r="T406" s="33"/>
      <c r="U406" s="33"/>
      <c r="V406" s="33"/>
      <c r="W406" s="39"/>
      <c r="X406" s="40"/>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row>
    <row r="407" spans="6:88">
      <c r="F407" s="33"/>
      <c r="G407" s="33"/>
      <c r="H407" s="33"/>
      <c r="I407" s="33"/>
      <c r="J407" s="33"/>
      <c r="K407" s="33"/>
      <c r="L407" s="33"/>
      <c r="M407" s="33"/>
      <c r="N407" s="33"/>
      <c r="O407" s="33"/>
      <c r="P407" s="33"/>
      <c r="Q407" s="33"/>
      <c r="R407" s="33"/>
      <c r="S407" s="33"/>
      <c r="T407" s="33"/>
      <c r="U407" s="33"/>
      <c r="V407" s="33"/>
      <c r="W407" s="39"/>
      <c r="X407" s="40"/>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row>
    <row r="408" spans="6:88">
      <c r="F408" s="33"/>
      <c r="G408" s="33"/>
      <c r="H408" s="33"/>
      <c r="I408" s="33"/>
      <c r="J408" s="33"/>
      <c r="K408" s="33"/>
      <c r="L408" s="33"/>
      <c r="M408" s="33"/>
      <c r="N408" s="33"/>
      <c r="O408" s="33"/>
      <c r="P408" s="33"/>
      <c r="Q408" s="33"/>
      <c r="R408" s="33"/>
      <c r="S408" s="33"/>
      <c r="T408" s="33"/>
      <c r="U408" s="33"/>
      <c r="V408" s="33"/>
      <c r="W408" s="39"/>
      <c r="X408" s="40"/>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row>
    <row r="409" spans="6:88">
      <c r="F409" s="33"/>
      <c r="G409" s="33"/>
      <c r="H409" s="33"/>
      <c r="I409" s="33"/>
      <c r="J409" s="33"/>
      <c r="K409" s="33"/>
      <c r="L409" s="33"/>
      <c r="M409" s="33"/>
      <c r="N409" s="33"/>
      <c r="O409" s="33"/>
      <c r="P409" s="33"/>
      <c r="Q409" s="33"/>
      <c r="R409" s="33"/>
      <c r="S409" s="33"/>
      <c r="T409" s="33"/>
      <c r="U409" s="33"/>
      <c r="V409" s="33"/>
      <c r="W409" s="39"/>
      <c r="X409" s="40"/>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row>
    <row r="410" spans="6:88">
      <c r="F410" s="33"/>
      <c r="G410" s="33"/>
      <c r="H410" s="33"/>
      <c r="I410" s="33"/>
      <c r="J410" s="33"/>
      <c r="K410" s="33"/>
      <c r="L410" s="33"/>
      <c r="M410" s="33"/>
      <c r="N410" s="33"/>
      <c r="O410" s="33"/>
      <c r="P410" s="33"/>
      <c r="Q410" s="33"/>
      <c r="R410" s="33"/>
      <c r="S410" s="33"/>
      <c r="T410" s="33"/>
      <c r="U410" s="33"/>
      <c r="V410" s="33"/>
      <c r="W410" s="39"/>
      <c r="X410" s="40"/>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row>
    <row r="411" spans="6:88">
      <c r="F411" s="33"/>
      <c r="G411" s="33"/>
      <c r="H411" s="33"/>
      <c r="I411" s="33"/>
      <c r="J411" s="33"/>
      <c r="K411" s="33"/>
      <c r="L411" s="33"/>
      <c r="M411" s="33"/>
      <c r="N411" s="33"/>
      <c r="O411" s="33"/>
      <c r="P411" s="33"/>
      <c r="Q411" s="33"/>
      <c r="R411" s="33"/>
      <c r="S411" s="33"/>
      <c r="T411" s="33"/>
      <c r="U411" s="33"/>
      <c r="V411" s="33"/>
      <c r="W411" s="39"/>
      <c r="X411" s="40"/>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row>
    <row r="412" spans="6:88">
      <c r="F412" s="33"/>
      <c r="G412" s="33"/>
      <c r="H412" s="33"/>
      <c r="I412" s="33"/>
      <c r="J412" s="33"/>
      <c r="K412" s="33"/>
      <c r="L412" s="33"/>
      <c r="M412" s="33"/>
      <c r="N412" s="33"/>
      <c r="O412" s="33"/>
      <c r="P412" s="33"/>
      <c r="Q412" s="33"/>
      <c r="R412" s="33"/>
      <c r="S412" s="33"/>
      <c r="T412" s="33"/>
      <c r="U412" s="33"/>
      <c r="V412" s="33"/>
      <c r="W412" s="39"/>
      <c r="X412" s="40"/>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row>
    <row r="413" spans="6:88">
      <c r="F413" s="33"/>
      <c r="G413" s="33"/>
      <c r="H413" s="33"/>
      <c r="I413" s="33"/>
      <c r="J413" s="33"/>
      <c r="K413" s="33"/>
      <c r="L413" s="33"/>
      <c r="M413" s="33"/>
      <c r="N413" s="33"/>
      <c r="O413" s="33"/>
      <c r="P413" s="33"/>
      <c r="Q413" s="33"/>
      <c r="R413" s="33"/>
      <c r="S413" s="33"/>
      <c r="T413" s="33"/>
      <c r="U413" s="33"/>
      <c r="V413" s="33"/>
      <c r="W413" s="39"/>
      <c r="X413" s="40"/>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row>
    <row r="414" spans="6:88">
      <c r="F414" s="33"/>
      <c r="G414" s="33"/>
      <c r="H414" s="33"/>
      <c r="I414" s="33"/>
      <c r="J414" s="33"/>
      <c r="K414" s="33"/>
      <c r="L414" s="33"/>
      <c r="M414" s="33"/>
      <c r="N414" s="33"/>
      <c r="O414" s="33"/>
      <c r="P414" s="33"/>
      <c r="Q414" s="33"/>
      <c r="R414" s="33"/>
      <c r="S414" s="33"/>
      <c r="T414" s="33"/>
      <c r="U414" s="33"/>
      <c r="V414" s="33"/>
      <c r="W414" s="39"/>
      <c r="X414" s="40"/>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row>
    <row r="415" spans="6:88">
      <c r="F415" s="33"/>
      <c r="G415" s="33"/>
      <c r="H415" s="33"/>
      <c r="I415" s="33"/>
      <c r="J415" s="33"/>
      <c r="K415" s="33"/>
      <c r="L415" s="33"/>
      <c r="M415" s="33"/>
      <c r="N415" s="33"/>
      <c r="O415" s="33"/>
      <c r="P415" s="33"/>
      <c r="Q415" s="33"/>
      <c r="R415" s="33"/>
      <c r="S415" s="33"/>
      <c r="T415" s="33"/>
      <c r="U415" s="33"/>
      <c r="V415" s="33"/>
      <c r="W415" s="39"/>
      <c r="X415" s="40"/>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row>
    <row r="416" spans="6:88">
      <c r="F416" s="33"/>
      <c r="G416" s="33"/>
      <c r="H416" s="33"/>
      <c r="I416" s="33"/>
      <c r="J416" s="33"/>
      <c r="K416" s="33"/>
      <c r="L416" s="33"/>
      <c r="M416" s="33"/>
      <c r="N416" s="33"/>
      <c r="O416" s="33"/>
      <c r="P416" s="33"/>
      <c r="Q416" s="33"/>
      <c r="R416" s="33"/>
      <c r="S416" s="33"/>
      <c r="T416" s="33"/>
      <c r="U416" s="33"/>
      <c r="V416" s="33"/>
      <c r="W416" s="39"/>
      <c r="X416" s="40"/>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row>
    <row r="417" spans="6:88">
      <c r="F417" s="33"/>
      <c r="G417" s="33"/>
      <c r="H417" s="33"/>
      <c r="I417" s="33"/>
      <c r="J417" s="33"/>
      <c r="K417" s="33"/>
      <c r="L417" s="33"/>
      <c r="M417" s="33"/>
      <c r="N417" s="33"/>
      <c r="O417" s="33"/>
      <c r="P417" s="33"/>
      <c r="Q417" s="33"/>
      <c r="R417" s="33"/>
      <c r="S417" s="33"/>
      <c r="T417" s="33"/>
      <c r="U417" s="33"/>
      <c r="V417" s="33"/>
      <c r="W417" s="39"/>
      <c r="X417" s="40"/>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row>
    <row r="418" spans="6:88">
      <c r="F418" s="33"/>
      <c r="G418" s="33"/>
      <c r="H418" s="33"/>
      <c r="I418" s="33"/>
      <c r="J418" s="33"/>
      <c r="K418" s="33"/>
      <c r="L418" s="33"/>
      <c r="M418" s="33"/>
      <c r="N418" s="33"/>
      <c r="O418" s="33"/>
      <c r="P418" s="33"/>
      <c r="Q418" s="33"/>
      <c r="R418" s="33"/>
      <c r="S418" s="33"/>
      <c r="T418" s="33"/>
      <c r="U418" s="33"/>
      <c r="V418" s="33"/>
      <c r="W418" s="39"/>
      <c r="X418" s="40"/>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row>
    <row r="419" spans="6:88">
      <c r="F419" s="33"/>
      <c r="G419" s="33"/>
      <c r="H419" s="33"/>
      <c r="I419" s="33"/>
      <c r="J419" s="33"/>
      <c r="K419" s="33"/>
      <c r="L419" s="33"/>
      <c r="M419" s="33"/>
      <c r="N419" s="33"/>
      <c r="O419" s="33"/>
      <c r="P419" s="33"/>
      <c r="Q419" s="33"/>
      <c r="R419" s="33"/>
      <c r="S419" s="33"/>
      <c r="T419" s="33"/>
      <c r="U419" s="33"/>
      <c r="V419" s="33"/>
      <c r="W419" s="39"/>
      <c r="X419" s="40"/>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row>
    <row r="420" spans="6:88">
      <c r="F420" s="33"/>
      <c r="G420" s="33"/>
      <c r="H420" s="33"/>
      <c r="I420" s="33"/>
      <c r="J420" s="33"/>
      <c r="K420" s="33"/>
      <c r="L420" s="33"/>
      <c r="M420" s="33"/>
      <c r="N420" s="33"/>
      <c r="O420" s="33"/>
      <c r="P420" s="33"/>
      <c r="Q420" s="33"/>
      <c r="R420" s="33"/>
      <c r="S420" s="33"/>
      <c r="T420" s="33"/>
      <c r="U420" s="33"/>
      <c r="V420" s="33"/>
      <c r="W420" s="39"/>
      <c r="X420" s="40"/>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row>
    <row r="421" spans="6:88">
      <c r="F421" s="33"/>
      <c r="G421" s="33"/>
      <c r="H421" s="33"/>
      <c r="I421" s="33"/>
      <c r="J421" s="33"/>
      <c r="K421" s="33"/>
      <c r="L421" s="33"/>
      <c r="M421" s="33"/>
      <c r="N421" s="33"/>
      <c r="O421" s="33"/>
      <c r="P421" s="33"/>
      <c r="Q421" s="33"/>
      <c r="R421" s="33"/>
      <c r="S421" s="33"/>
      <c r="T421" s="33"/>
      <c r="U421" s="33"/>
      <c r="V421" s="33"/>
      <c r="W421" s="39"/>
      <c r="X421" s="40"/>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row>
    <row r="422" spans="6:88">
      <c r="F422" s="33"/>
      <c r="G422" s="33"/>
      <c r="H422" s="33"/>
      <c r="I422" s="33"/>
      <c r="J422" s="33"/>
      <c r="K422" s="33"/>
      <c r="L422" s="33"/>
      <c r="M422" s="33"/>
      <c r="N422" s="33"/>
      <c r="O422" s="33"/>
      <c r="P422" s="33"/>
      <c r="Q422" s="33"/>
      <c r="R422" s="33"/>
      <c r="S422" s="33"/>
      <c r="T422" s="33"/>
      <c r="U422" s="33"/>
      <c r="V422" s="33"/>
      <c r="W422" s="39"/>
      <c r="X422" s="40"/>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row>
    <row r="423" spans="6:88">
      <c r="F423" s="33"/>
      <c r="G423" s="33"/>
      <c r="H423" s="33"/>
      <c r="I423" s="33"/>
      <c r="J423" s="33"/>
      <c r="K423" s="33"/>
      <c r="L423" s="33"/>
      <c r="M423" s="33"/>
      <c r="N423" s="33"/>
      <c r="O423" s="33"/>
      <c r="P423" s="33"/>
      <c r="Q423" s="33"/>
      <c r="R423" s="33"/>
      <c r="S423" s="33"/>
      <c r="T423" s="33"/>
      <c r="U423" s="33"/>
      <c r="V423" s="33"/>
      <c r="W423" s="39"/>
      <c r="X423" s="40"/>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row>
    <row r="424" spans="6:88">
      <c r="F424" s="33"/>
      <c r="G424" s="33"/>
      <c r="H424" s="33"/>
      <c r="I424" s="33"/>
      <c r="J424" s="33"/>
      <c r="K424" s="33"/>
      <c r="L424" s="33"/>
      <c r="M424" s="33"/>
      <c r="N424" s="33"/>
      <c r="O424" s="33"/>
      <c r="P424" s="33"/>
      <c r="Q424" s="33"/>
      <c r="R424" s="33"/>
      <c r="S424" s="33"/>
      <c r="T424" s="33"/>
      <c r="U424" s="33"/>
      <c r="V424" s="33"/>
      <c r="W424" s="39"/>
      <c r="X424" s="40"/>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row>
    <row r="425" spans="6:88">
      <c r="F425" s="33"/>
      <c r="G425" s="33"/>
      <c r="H425" s="33"/>
      <c r="I425" s="33"/>
      <c r="J425" s="33"/>
      <c r="K425" s="33"/>
      <c r="L425" s="33"/>
      <c r="M425" s="33"/>
      <c r="N425" s="33"/>
      <c r="O425" s="33"/>
      <c r="P425" s="33"/>
      <c r="Q425" s="33"/>
      <c r="R425" s="33"/>
      <c r="S425" s="33"/>
      <c r="T425" s="33"/>
      <c r="U425" s="33"/>
      <c r="V425" s="33"/>
      <c r="W425" s="39"/>
      <c r="X425" s="40"/>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row>
    <row r="426" spans="6:88">
      <c r="F426" s="33"/>
      <c r="G426" s="33"/>
      <c r="H426" s="33"/>
      <c r="I426" s="33"/>
      <c r="J426" s="33"/>
      <c r="K426" s="33"/>
      <c r="L426" s="33"/>
      <c r="M426" s="33"/>
      <c r="N426" s="33"/>
      <c r="O426" s="33"/>
      <c r="P426" s="33"/>
      <c r="Q426" s="33"/>
      <c r="R426" s="33"/>
      <c r="S426" s="33"/>
      <c r="T426" s="33"/>
      <c r="U426" s="33"/>
      <c r="V426" s="33"/>
      <c r="W426" s="39"/>
      <c r="X426" s="40"/>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row>
    <row r="427" spans="6:88">
      <c r="F427" s="33"/>
      <c r="G427" s="33"/>
      <c r="H427" s="33"/>
      <c r="I427" s="33"/>
      <c r="J427" s="33"/>
      <c r="K427" s="33"/>
      <c r="L427" s="33"/>
      <c r="M427" s="33"/>
      <c r="N427" s="33"/>
      <c r="O427" s="33"/>
      <c r="P427" s="33"/>
      <c r="Q427" s="33"/>
      <c r="R427" s="33"/>
      <c r="S427" s="33"/>
      <c r="T427" s="33"/>
      <c r="U427" s="33"/>
      <c r="V427" s="33"/>
      <c r="W427" s="39"/>
      <c r="X427" s="40"/>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row>
    <row r="428" spans="6:88">
      <c r="F428" s="33"/>
      <c r="G428" s="33"/>
      <c r="H428" s="33"/>
      <c r="I428" s="33"/>
      <c r="J428" s="33"/>
      <c r="K428" s="33"/>
      <c r="L428" s="33"/>
      <c r="M428" s="33"/>
      <c r="N428" s="33"/>
      <c r="O428" s="33"/>
      <c r="P428" s="33"/>
      <c r="Q428" s="33"/>
      <c r="R428" s="33"/>
      <c r="S428" s="33"/>
      <c r="T428" s="33"/>
      <c r="U428" s="33"/>
      <c r="V428" s="33"/>
      <c r="W428" s="39"/>
      <c r="X428" s="40"/>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row>
    <row r="429" spans="6:88">
      <c r="F429" s="33"/>
      <c r="G429" s="33"/>
      <c r="H429" s="33"/>
      <c r="I429" s="33"/>
      <c r="J429" s="33"/>
      <c r="K429" s="33"/>
      <c r="L429" s="33"/>
      <c r="M429" s="33"/>
      <c r="N429" s="33"/>
      <c r="O429" s="33"/>
      <c r="P429" s="33"/>
      <c r="Q429" s="33"/>
      <c r="R429" s="33"/>
      <c r="S429" s="33"/>
      <c r="T429" s="33"/>
      <c r="U429" s="33"/>
      <c r="V429" s="33"/>
      <c r="W429" s="39"/>
      <c r="X429" s="40"/>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row>
    <row r="430" spans="6:88">
      <c r="F430" s="33"/>
      <c r="G430" s="33"/>
      <c r="H430" s="33"/>
      <c r="I430" s="33"/>
      <c r="J430" s="33"/>
      <c r="K430" s="33"/>
      <c r="L430" s="33"/>
      <c r="M430" s="33"/>
      <c r="N430" s="33"/>
      <c r="O430" s="33"/>
      <c r="P430" s="33"/>
      <c r="Q430" s="33"/>
      <c r="R430" s="33"/>
      <c r="S430" s="33"/>
      <c r="T430" s="33"/>
      <c r="U430" s="33"/>
      <c r="V430" s="33"/>
      <c r="W430" s="39"/>
      <c r="X430" s="40"/>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row>
    <row r="431" spans="6:88">
      <c r="F431" s="33"/>
      <c r="G431" s="33"/>
      <c r="H431" s="33"/>
      <c r="I431" s="33"/>
      <c r="J431" s="33"/>
      <c r="K431" s="33"/>
      <c r="L431" s="33"/>
      <c r="M431" s="33"/>
      <c r="N431" s="33"/>
      <c r="O431" s="33"/>
      <c r="P431" s="33"/>
      <c r="Q431" s="33"/>
      <c r="R431" s="33"/>
      <c r="S431" s="33"/>
      <c r="T431" s="33"/>
      <c r="U431" s="33"/>
      <c r="V431" s="33"/>
      <c r="W431" s="39"/>
      <c r="X431" s="40"/>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row>
    <row r="432" spans="6:88">
      <c r="F432" s="33"/>
      <c r="G432" s="33"/>
      <c r="H432" s="33"/>
      <c r="I432" s="33"/>
      <c r="J432" s="33"/>
      <c r="K432" s="33"/>
      <c r="L432" s="33"/>
      <c r="M432" s="33"/>
      <c r="N432" s="33"/>
      <c r="O432" s="33"/>
      <c r="P432" s="33"/>
      <c r="Q432" s="33"/>
      <c r="R432" s="33"/>
      <c r="S432" s="33"/>
      <c r="T432" s="33"/>
      <c r="U432" s="33"/>
      <c r="V432" s="33"/>
      <c r="W432" s="39"/>
      <c r="X432" s="40"/>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row>
    <row r="433" spans="6:24">
      <c r="F433" s="40"/>
      <c r="G433" s="40"/>
      <c r="H433" s="40"/>
      <c r="I433" s="40"/>
      <c r="J433" s="40"/>
      <c r="K433" s="40"/>
      <c r="L433" s="40"/>
      <c r="M433" s="40"/>
      <c r="N433" s="40"/>
      <c r="O433" s="40"/>
      <c r="P433" s="40"/>
      <c r="Q433" s="40"/>
      <c r="R433" s="40"/>
      <c r="S433" s="40"/>
      <c r="T433" s="40"/>
      <c r="U433" s="40"/>
      <c r="V433" s="40"/>
      <c r="W433" s="40"/>
      <c r="X433" s="40"/>
    </row>
    <row r="434" spans="6:24">
      <c r="F434" s="40"/>
      <c r="G434" s="40"/>
      <c r="H434" s="40"/>
      <c r="I434" s="40"/>
      <c r="J434" s="40"/>
      <c r="K434" s="40"/>
      <c r="L434" s="40"/>
      <c r="M434" s="40"/>
      <c r="N434" s="40"/>
      <c r="O434" s="40"/>
      <c r="P434" s="40"/>
      <c r="Q434" s="40"/>
      <c r="R434" s="40"/>
      <c r="S434" s="40"/>
      <c r="T434" s="40"/>
      <c r="U434" s="40"/>
      <c r="V434" s="40"/>
      <c r="W434" s="40"/>
      <c r="X434" s="40"/>
    </row>
    <row r="435" spans="6:24">
      <c r="F435" s="40"/>
      <c r="G435" s="40"/>
      <c r="H435" s="40"/>
      <c r="I435" s="40"/>
      <c r="J435" s="40"/>
      <c r="K435" s="40"/>
      <c r="L435" s="40"/>
      <c r="M435" s="40"/>
      <c r="N435" s="40"/>
      <c r="O435" s="40"/>
      <c r="P435" s="40"/>
      <c r="Q435" s="40"/>
      <c r="R435" s="40"/>
      <c r="S435" s="40"/>
      <c r="T435" s="40"/>
      <c r="U435" s="40"/>
      <c r="V435" s="40"/>
      <c r="W435" s="40"/>
      <c r="X435" s="40"/>
    </row>
    <row r="436" spans="6:24">
      <c r="F436" s="40"/>
      <c r="G436" s="40"/>
      <c r="H436" s="40"/>
      <c r="I436" s="40"/>
      <c r="J436" s="40"/>
      <c r="K436" s="40"/>
      <c r="L436" s="40"/>
      <c r="M436" s="40"/>
      <c r="N436" s="40"/>
      <c r="O436" s="40"/>
      <c r="P436" s="40"/>
      <c r="Q436" s="40"/>
      <c r="R436" s="40"/>
      <c r="S436" s="40"/>
      <c r="T436" s="40"/>
      <c r="U436" s="40"/>
      <c r="V436" s="40"/>
      <c r="W436" s="40"/>
      <c r="X436" s="40"/>
    </row>
    <row r="437" spans="6:24">
      <c r="F437" s="40"/>
      <c r="G437" s="40"/>
      <c r="H437" s="40"/>
      <c r="I437" s="40"/>
      <c r="J437" s="40"/>
      <c r="K437" s="40"/>
      <c r="L437" s="40"/>
      <c r="M437" s="40"/>
      <c r="N437" s="40"/>
      <c r="O437" s="40"/>
      <c r="P437" s="40"/>
      <c r="Q437" s="40"/>
      <c r="R437" s="40"/>
      <c r="S437" s="40"/>
      <c r="T437" s="40"/>
      <c r="U437" s="40"/>
      <c r="V437" s="40"/>
      <c r="W437" s="40"/>
      <c r="X437" s="40"/>
    </row>
    <row r="438" spans="6:24">
      <c r="F438" s="40"/>
      <c r="G438" s="40"/>
      <c r="H438" s="40"/>
      <c r="I438" s="40"/>
      <c r="J438" s="40"/>
      <c r="K438" s="40"/>
      <c r="L438" s="40"/>
      <c r="M438" s="40"/>
      <c r="N438" s="40"/>
      <c r="O438" s="40"/>
      <c r="P438" s="40"/>
      <c r="Q438" s="40"/>
      <c r="R438" s="40"/>
      <c r="S438" s="40"/>
      <c r="T438" s="40"/>
      <c r="U438" s="40"/>
      <c r="V438" s="40"/>
      <c r="W438" s="40"/>
      <c r="X438" s="40"/>
    </row>
    <row r="439" spans="6:24">
      <c r="F439" s="40"/>
      <c r="G439" s="40"/>
      <c r="H439" s="40"/>
      <c r="I439" s="40"/>
      <c r="J439" s="40"/>
      <c r="K439" s="40"/>
      <c r="L439" s="40"/>
      <c r="M439" s="40"/>
      <c r="N439" s="40"/>
      <c r="O439" s="40"/>
      <c r="P439" s="40"/>
      <c r="Q439" s="40"/>
      <c r="R439" s="40"/>
      <c r="S439" s="40"/>
      <c r="T439" s="40"/>
      <c r="U439" s="40"/>
      <c r="V439" s="40"/>
      <c r="W439" s="40"/>
      <c r="X439" s="40"/>
    </row>
    <row r="440" spans="6:24">
      <c r="F440" s="40"/>
      <c r="G440" s="40"/>
      <c r="H440" s="40"/>
      <c r="I440" s="40"/>
      <c r="J440" s="40"/>
      <c r="K440" s="40"/>
      <c r="L440" s="40"/>
      <c r="M440" s="40"/>
      <c r="N440" s="40"/>
      <c r="O440" s="40"/>
      <c r="P440" s="40"/>
      <c r="Q440" s="40"/>
      <c r="R440" s="40"/>
      <c r="S440" s="40"/>
      <c r="T440" s="40"/>
      <c r="U440" s="40"/>
      <c r="V440" s="40"/>
      <c r="W440" s="40"/>
      <c r="X440" s="40"/>
    </row>
    <row r="441" spans="6:24">
      <c r="F441" s="40"/>
      <c r="G441" s="40"/>
      <c r="H441" s="40"/>
      <c r="I441" s="40"/>
      <c r="J441" s="40"/>
      <c r="K441" s="40"/>
      <c r="L441" s="40"/>
      <c r="M441" s="40"/>
      <c r="N441" s="40"/>
      <c r="O441" s="40"/>
      <c r="P441" s="40"/>
      <c r="Q441" s="40"/>
      <c r="R441" s="40"/>
      <c r="S441" s="40"/>
      <c r="T441" s="40"/>
      <c r="U441" s="40"/>
      <c r="V441" s="40"/>
      <c r="W441" s="40"/>
      <c r="X441" s="40"/>
    </row>
    <row r="442" spans="6:24">
      <c r="F442" s="40"/>
      <c r="G442" s="40"/>
      <c r="H442" s="40"/>
      <c r="I442" s="40"/>
      <c r="J442" s="40"/>
      <c r="K442" s="40"/>
      <c r="L442" s="40"/>
      <c r="M442" s="40"/>
      <c r="N442" s="40"/>
      <c r="O442" s="40"/>
      <c r="P442" s="40"/>
      <c r="Q442" s="40"/>
      <c r="R442" s="40"/>
      <c r="S442" s="40"/>
      <c r="T442" s="40"/>
      <c r="U442" s="40"/>
      <c r="V442" s="40"/>
      <c r="W442" s="40"/>
      <c r="X442" s="40"/>
    </row>
  </sheetData>
  <mergeCells count="3">
    <mergeCell ref="D3:E3"/>
    <mergeCell ref="B28:B38"/>
    <mergeCell ref="D10:E10"/>
  </mergeCells>
  <hyperlinks>
    <hyperlink ref="D3:E3" location="'GOVERNANCE -&gt;'!A1" display="GOVERNANCE" xr:uid="{255C8631-D546-42A4-B7BB-B4E73C4CAA05}"/>
    <hyperlink ref="D4:E4" location="'BoD and Executive Committee'!A1" display="BoD and Executive Committee" xr:uid="{9E78C7EA-C774-4A37-8947-788B33909E22}"/>
    <hyperlink ref="D5:E5" location="'Executives remuneration'!A1" display="Executive Remunerations" xr:uid="{21D7A5D8-D483-4C58-947F-A026A5B83EB7}"/>
    <hyperlink ref="D6:E6" location="'Business Ethics'!A1" display="Business Ethics" xr:uid="{00630084-84A8-463E-9142-3697A761146A}"/>
    <hyperlink ref="L56:M56" location="'Business Ethics'!A1" display="Business Ethics" xr:uid="{41BE93DF-66C0-4250-B3E6-625056B0F513}"/>
    <hyperlink ref="L55:M55" location="'Executives remuneration'!A1" display="Executive Remunerations" xr:uid="{833607C9-A215-48B6-ABB4-4F45C4EB64B1}"/>
    <hyperlink ref="L54:M54" location="'BoD and Executive Committee'!A1" display="BoD and Executive Committee" xr:uid="{B9F45859-0DF1-4E41-A95B-1A9B69BBE548}"/>
    <hyperlink ref="L53:M53" location="'GOVERNANCE -&gt;'!A1" display="GOVERNANCE" xr:uid="{8FD21CDB-EC73-410B-9E97-58056179DD7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2DE56-642B-4660-9B65-11AE0D045129}">
  <sheetPr>
    <tabColor theme="0" tint="-4.9989318521683403E-2"/>
  </sheetPr>
  <dimension ref="A1:CM432"/>
  <sheetViews>
    <sheetView zoomScale="70" zoomScaleNormal="70" workbookViewId="0">
      <pane ySplit="1" topLeftCell="A2" activePane="bottomLeft" state="frozen"/>
      <selection pane="bottomLeft" activeCell="C3" sqref="C3:D3"/>
    </sheetView>
  </sheetViews>
  <sheetFormatPr defaultColWidth="11.44140625" defaultRowHeight="13.2"/>
  <cols>
    <col min="1" max="1" width="20.6640625" style="31" customWidth="1"/>
    <col min="3" max="3" width="40.6640625" customWidth="1"/>
    <col min="4" max="5" width="21.6640625" customWidth="1"/>
    <col min="6" max="6" width="20.6640625" customWidth="1"/>
    <col min="7" max="7" width="28.33203125" customWidth="1"/>
    <col min="8" max="8" width="26.109375" customWidth="1"/>
    <col min="9" max="10" width="20.44140625" customWidth="1"/>
    <col min="11" max="14" width="20.6640625" customWidth="1"/>
    <col min="15" max="15" width="48.44140625" customWidth="1"/>
    <col min="21" max="21" width="6.44140625" customWidth="1"/>
  </cols>
  <sheetData>
    <row r="1" spans="2:90" s="31" customFormat="1" ht="75" customHeight="1"/>
    <row r="2" spans="2:90" s="31" customFormat="1" ht="20.100000000000001" customHeight="1">
      <c r="O2" s="80"/>
      <c r="P2" s="80"/>
      <c r="Q2" s="80"/>
      <c r="R2" s="80"/>
      <c r="S2" s="80"/>
      <c r="T2" s="80"/>
      <c r="U2" s="80"/>
      <c r="V2" s="80"/>
    </row>
    <row r="3" spans="2:90" s="31" customFormat="1" ht="40.35" customHeight="1" thickBot="1">
      <c r="B3" s="32"/>
      <c r="C3" s="382" t="s">
        <v>57</v>
      </c>
      <c r="D3" s="382"/>
      <c r="E3" s="187"/>
      <c r="F3" s="187"/>
      <c r="G3" s="187"/>
      <c r="H3" s="187"/>
      <c r="I3" s="187"/>
      <c r="J3" s="187"/>
      <c r="K3" s="187"/>
      <c r="L3" s="187"/>
      <c r="M3" s="187"/>
      <c r="N3" s="187"/>
      <c r="O3" s="80"/>
      <c r="P3" s="80"/>
      <c r="Q3" s="80"/>
      <c r="R3" s="80"/>
      <c r="S3" s="80"/>
      <c r="T3" s="80"/>
      <c r="U3" s="80"/>
      <c r="V3" s="80"/>
    </row>
    <row r="4" spans="2:90" s="33" customFormat="1" ht="20.100000000000001" customHeight="1">
      <c r="C4" s="34"/>
      <c r="D4" s="34"/>
      <c r="E4" s="34"/>
      <c r="F4" s="34"/>
      <c r="O4" s="80"/>
      <c r="P4" s="80"/>
      <c r="Q4" s="80"/>
      <c r="R4" s="80"/>
      <c r="S4" s="80"/>
      <c r="T4" s="80"/>
      <c r="U4" s="80"/>
      <c r="V4" s="80"/>
    </row>
    <row r="5" spans="2:90" s="80" customFormat="1" ht="20.100000000000001" customHeight="1">
      <c r="C5" s="188" t="s">
        <v>478</v>
      </c>
      <c r="D5" s="189"/>
      <c r="E5" s="190"/>
      <c r="F5" s="190"/>
      <c r="G5" s="190"/>
      <c r="H5" s="190"/>
      <c r="I5" s="190"/>
      <c r="J5" s="190"/>
      <c r="K5" s="190"/>
      <c r="L5" s="190"/>
      <c r="M5" s="190"/>
      <c r="N5" s="190"/>
    </row>
    <row r="6" spans="2:90" s="33" customFormat="1" ht="20.100000000000001" customHeight="1" thickBot="1">
      <c r="C6" s="34"/>
      <c r="D6" s="34"/>
      <c r="E6" s="34"/>
      <c r="F6" s="34"/>
      <c r="O6" s="80"/>
      <c r="P6" s="80"/>
      <c r="Q6" s="80"/>
      <c r="R6" s="80"/>
      <c r="S6" s="80"/>
      <c r="T6" s="80"/>
      <c r="U6" s="80"/>
      <c r="V6" s="80"/>
    </row>
    <row r="7" spans="2:90" ht="18" customHeight="1">
      <c r="B7" s="33"/>
      <c r="C7" s="192" t="s">
        <v>293</v>
      </c>
      <c r="D7" s="193">
        <v>2022</v>
      </c>
      <c r="E7" s="193">
        <v>2021</v>
      </c>
      <c r="F7" s="33"/>
      <c r="G7" s="33"/>
      <c r="H7" s="33"/>
      <c r="I7" s="33"/>
      <c r="J7" s="33"/>
      <c r="K7" s="33"/>
      <c r="L7" s="33"/>
      <c r="M7" s="33"/>
      <c r="N7" s="33"/>
      <c r="O7" s="80"/>
      <c r="P7" s="80"/>
      <c r="Q7" s="80"/>
      <c r="R7" s="80"/>
      <c r="S7" s="80"/>
      <c r="T7" s="80"/>
      <c r="U7" s="80"/>
      <c r="V7" s="80"/>
      <c r="W7" s="40"/>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row>
    <row r="8" spans="2:90" ht="18" customHeight="1">
      <c r="B8" s="33"/>
      <c r="C8" s="89" t="s">
        <v>294</v>
      </c>
      <c r="D8" s="154">
        <v>0.54545454545454497</v>
      </c>
      <c r="E8" s="154">
        <v>0.45</v>
      </c>
      <c r="F8" s="33"/>
      <c r="G8" s="33"/>
      <c r="H8" s="33"/>
      <c r="I8" s="33"/>
      <c r="J8" s="33"/>
      <c r="K8" s="33"/>
      <c r="L8" s="33"/>
      <c r="M8" s="33"/>
      <c r="N8" s="33"/>
      <c r="O8" s="80"/>
      <c r="P8" s="80"/>
      <c r="Q8" s="80"/>
      <c r="R8" s="80"/>
      <c r="S8" s="80"/>
      <c r="T8" s="80"/>
      <c r="U8" s="80"/>
      <c r="V8" s="80"/>
      <c r="W8" s="40"/>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row>
    <row r="9" spans="2:90" ht="18" customHeight="1">
      <c r="B9" s="33"/>
      <c r="C9" s="89" t="s">
        <v>295</v>
      </c>
      <c r="D9" s="154">
        <v>0.72727272727272696</v>
      </c>
      <c r="E9" s="154">
        <v>0.73</v>
      </c>
      <c r="F9" s="33"/>
      <c r="G9" s="33"/>
      <c r="H9" s="33"/>
      <c r="I9" s="33"/>
      <c r="J9" s="33"/>
      <c r="K9" s="33"/>
      <c r="L9" s="33"/>
      <c r="M9" s="33"/>
      <c r="N9" s="33"/>
      <c r="O9" s="80"/>
      <c r="P9" s="80"/>
      <c r="Q9" s="80"/>
      <c r="R9" s="80"/>
      <c r="S9" s="80"/>
      <c r="T9" s="80"/>
      <c r="U9" s="80"/>
      <c r="V9" s="80"/>
      <c r="W9" s="40"/>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row>
    <row r="10" spans="2:90" ht="18" customHeight="1">
      <c r="B10" s="33"/>
      <c r="C10" s="89" t="s">
        <v>296</v>
      </c>
      <c r="D10" s="154">
        <v>9.090909090909105E-2</v>
      </c>
      <c r="E10" s="154">
        <v>8.9999999999999969E-2</v>
      </c>
      <c r="F10" s="33"/>
      <c r="G10" s="33"/>
      <c r="H10" s="33"/>
      <c r="I10" s="33"/>
      <c r="J10" s="33"/>
      <c r="K10" s="33"/>
      <c r="L10" s="33"/>
      <c r="M10" s="33"/>
      <c r="N10" s="33"/>
      <c r="O10" s="80"/>
      <c r="P10" s="80"/>
      <c r="Q10" s="80"/>
      <c r="R10" s="80"/>
      <c r="S10" s="80"/>
      <c r="T10" s="80"/>
      <c r="U10" s="80"/>
      <c r="V10" s="80"/>
      <c r="W10" s="40"/>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row>
    <row r="11" spans="2:90" ht="18" customHeight="1">
      <c r="B11" s="33"/>
      <c r="C11" s="194" t="s">
        <v>297</v>
      </c>
      <c r="D11" s="195">
        <v>0.90909090909090895</v>
      </c>
      <c r="E11" s="195">
        <v>0.91</v>
      </c>
      <c r="F11" s="33"/>
      <c r="G11" s="33"/>
      <c r="H11" s="33"/>
      <c r="I11" s="33"/>
      <c r="J11" s="33"/>
      <c r="K11" s="33"/>
      <c r="L11" s="33"/>
      <c r="M11" s="33"/>
      <c r="N11" s="33"/>
      <c r="O11" s="80"/>
      <c r="P11" s="80"/>
      <c r="Q11" s="80"/>
      <c r="R11" s="80"/>
      <c r="S11" s="80"/>
      <c r="T11" s="80"/>
      <c r="U11" s="80"/>
      <c r="V11" s="80"/>
      <c r="W11" s="40"/>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row>
    <row r="12" spans="2:90" s="33" customFormat="1" ht="20.100000000000001" customHeight="1">
      <c r="C12" s="34"/>
      <c r="D12" s="34"/>
      <c r="E12" s="34"/>
      <c r="F12" s="34"/>
      <c r="O12" s="80"/>
      <c r="P12" s="80"/>
      <c r="Q12" s="80"/>
      <c r="R12" s="80"/>
      <c r="S12" s="80"/>
      <c r="T12" s="80"/>
      <c r="U12" s="80"/>
      <c r="V12" s="80"/>
    </row>
    <row r="13" spans="2:90" s="80" customFormat="1" ht="20.100000000000001" customHeight="1">
      <c r="C13" s="188" t="s">
        <v>582</v>
      </c>
      <c r="D13" s="189"/>
      <c r="E13" s="190"/>
      <c r="F13" s="190"/>
      <c r="G13" s="190"/>
      <c r="H13" s="190"/>
      <c r="I13" s="190"/>
      <c r="J13" s="190"/>
      <c r="K13" s="190"/>
      <c r="L13" s="190"/>
      <c r="M13" s="190"/>
      <c r="N13" s="190"/>
    </row>
    <row r="14" spans="2:90" s="33" customFormat="1" ht="20.100000000000001" customHeight="1" thickBot="1">
      <c r="C14" s="34"/>
      <c r="D14" s="34"/>
      <c r="E14" s="34"/>
      <c r="F14" s="34"/>
      <c r="O14" s="80"/>
      <c r="P14" s="80"/>
      <c r="Q14" s="80"/>
      <c r="R14" s="80"/>
      <c r="S14" s="80"/>
      <c r="T14" s="80"/>
      <c r="U14" s="80"/>
      <c r="V14" s="80"/>
    </row>
    <row r="15" spans="2:90" ht="31.2">
      <c r="B15" s="33"/>
      <c r="C15" s="33"/>
      <c r="D15" s="33"/>
      <c r="E15" s="33"/>
      <c r="F15" s="33"/>
      <c r="G15" s="192" t="s">
        <v>479</v>
      </c>
      <c r="H15" s="196" t="s">
        <v>58</v>
      </c>
      <c r="I15" s="196" t="s">
        <v>59</v>
      </c>
      <c r="J15" s="196" t="s">
        <v>60</v>
      </c>
      <c r="K15" s="196" t="s">
        <v>61</v>
      </c>
      <c r="L15" s="196" t="s">
        <v>298</v>
      </c>
      <c r="M15" s="196" t="s">
        <v>62</v>
      </c>
      <c r="N15" s="196" t="s">
        <v>299</v>
      </c>
      <c r="O15" s="80"/>
      <c r="P15" s="80"/>
      <c r="Q15" s="80"/>
      <c r="R15" s="80"/>
      <c r="S15" s="80"/>
      <c r="T15" s="80"/>
      <c r="U15" s="80"/>
      <c r="V15" s="80"/>
      <c r="W15" s="33"/>
      <c r="X15" s="33"/>
      <c r="Y15" s="39"/>
      <c r="Z15" s="40"/>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row>
    <row r="16" spans="2:90" ht="35.1" customHeight="1">
      <c r="B16" s="33"/>
      <c r="C16" s="33"/>
      <c r="D16" s="33"/>
      <c r="E16" s="33"/>
      <c r="F16" s="33"/>
      <c r="G16" s="197" t="s">
        <v>63</v>
      </c>
      <c r="H16" s="198" t="s">
        <v>64</v>
      </c>
      <c r="I16" s="198" t="s">
        <v>65</v>
      </c>
      <c r="J16" s="198" t="s">
        <v>66</v>
      </c>
      <c r="K16" s="198" t="s">
        <v>67</v>
      </c>
      <c r="L16" s="319" t="s">
        <v>300</v>
      </c>
      <c r="M16" s="319" t="s">
        <v>51</v>
      </c>
      <c r="N16" s="319" t="s">
        <v>180</v>
      </c>
      <c r="O16" s="33"/>
      <c r="P16" s="33"/>
      <c r="Q16" s="33"/>
      <c r="R16" s="33"/>
      <c r="S16" s="33"/>
      <c r="T16" s="33"/>
      <c r="U16" s="33"/>
      <c r="V16" s="33"/>
      <c r="W16" s="33"/>
      <c r="X16" s="33"/>
      <c r="Y16" s="39"/>
      <c r="Z16" s="40"/>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row>
    <row r="17" spans="2:91" ht="35.1" customHeight="1">
      <c r="B17" s="33"/>
      <c r="C17" s="33"/>
      <c r="D17" s="33"/>
      <c r="E17" s="33"/>
      <c r="F17" s="33"/>
      <c r="G17" s="197" t="s">
        <v>69</v>
      </c>
      <c r="H17" s="198" t="s">
        <v>70</v>
      </c>
      <c r="I17" s="198" t="s">
        <v>65</v>
      </c>
      <c r="J17" s="198" t="s">
        <v>71</v>
      </c>
      <c r="K17" s="198" t="s">
        <v>72</v>
      </c>
      <c r="L17" s="319" t="s">
        <v>149</v>
      </c>
      <c r="M17" s="319" t="s">
        <v>68</v>
      </c>
      <c r="N17" s="319" t="s">
        <v>180</v>
      </c>
      <c r="O17" s="33"/>
      <c r="P17" s="33"/>
      <c r="Q17" s="33"/>
      <c r="R17" s="33"/>
      <c r="S17" s="33"/>
      <c r="T17" s="33"/>
      <c r="U17" s="33"/>
      <c r="V17" s="33"/>
      <c r="W17" s="33"/>
      <c r="X17" s="33"/>
      <c r="Y17" s="39"/>
      <c r="Z17" s="40"/>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row>
    <row r="18" spans="2:91" ht="35.1" customHeight="1">
      <c r="B18" s="33"/>
      <c r="C18" s="33"/>
      <c r="D18" s="33"/>
      <c r="E18" s="33"/>
      <c r="F18" s="33"/>
      <c r="G18" s="197" t="s">
        <v>73</v>
      </c>
      <c r="H18" s="198" t="s">
        <v>70</v>
      </c>
      <c r="I18" s="198" t="s">
        <v>65</v>
      </c>
      <c r="J18" s="198" t="s">
        <v>74</v>
      </c>
      <c r="K18" s="198" t="s">
        <v>72</v>
      </c>
      <c r="L18" s="319" t="s">
        <v>301</v>
      </c>
      <c r="M18" s="319" t="s">
        <v>68</v>
      </c>
      <c r="N18" s="319" t="s">
        <v>180</v>
      </c>
      <c r="O18" s="33"/>
      <c r="P18" s="33"/>
      <c r="Q18" s="33"/>
      <c r="R18" s="33"/>
      <c r="S18" s="33"/>
      <c r="T18" s="33"/>
      <c r="U18" s="33"/>
      <c r="V18" s="33"/>
      <c r="W18" s="33"/>
      <c r="X18" s="33"/>
      <c r="Y18" s="39"/>
      <c r="Z18" s="40"/>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row>
    <row r="19" spans="2:91" ht="35.1" customHeight="1">
      <c r="B19" s="33"/>
      <c r="C19" s="33"/>
      <c r="D19" s="33"/>
      <c r="E19" s="33"/>
      <c r="F19" s="33"/>
      <c r="G19" s="197" t="s">
        <v>75</v>
      </c>
      <c r="H19" s="198" t="s">
        <v>70</v>
      </c>
      <c r="I19" s="198" t="s">
        <v>65</v>
      </c>
      <c r="J19" s="198" t="s">
        <v>76</v>
      </c>
      <c r="K19" s="198" t="s">
        <v>72</v>
      </c>
      <c r="L19" s="319" t="s">
        <v>147</v>
      </c>
      <c r="M19" s="319" t="s">
        <v>77</v>
      </c>
      <c r="N19" s="319" t="s">
        <v>180</v>
      </c>
      <c r="O19" s="33"/>
      <c r="P19" s="33"/>
      <c r="Q19" s="33"/>
      <c r="R19" s="33"/>
      <c r="S19" s="33"/>
      <c r="T19" s="33"/>
      <c r="U19" s="33"/>
      <c r="V19" s="33"/>
      <c r="W19" s="33"/>
      <c r="X19" s="33"/>
      <c r="Y19" s="39"/>
      <c r="Z19" s="40"/>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row>
    <row r="20" spans="2:91" ht="35.1" customHeight="1">
      <c r="B20" s="33"/>
      <c r="C20" s="33"/>
      <c r="D20" s="33"/>
      <c r="E20" s="33"/>
      <c r="F20" s="33"/>
      <c r="G20" s="197" t="s">
        <v>78</v>
      </c>
      <c r="H20" s="198" t="s">
        <v>70</v>
      </c>
      <c r="I20" s="198" t="s">
        <v>65</v>
      </c>
      <c r="J20" s="198" t="s">
        <v>79</v>
      </c>
      <c r="K20" s="198" t="s">
        <v>72</v>
      </c>
      <c r="L20" s="319" t="s">
        <v>147</v>
      </c>
      <c r="M20" s="319" t="s">
        <v>80</v>
      </c>
      <c r="N20" s="319" t="s">
        <v>180</v>
      </c>
      <c r="O20" s="33"/>
      <c r="P20" s="33"/>
      <c r="Q20" s="33"/>
      <c r="R20" s="33"/>
      <c r="S20" s="33"/>
      <c r="T20" s="33"/>
      <c r="U20" s="33"/>
      <c r="V20" s="33"/>
      <c r="W20" s="33"/>
      <c r="X20" s="33"/>
      <c r="Y20" s="39"/>
      <c r="Z20" s="40"/>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row>
    <row r="21" spans="2:91" ht="35.1" customHeight="1">
      <c r="B21" s="33"/>
      <c r="C21" s="33"/>
      <c r="D21" s="33"/>
      <c r="E21" s="33"/>
      <c r="F21" s="33"/>
      <c r="G21" s="197" t="s">
        <v>81</v>
      </c>
      <c r="H21" s="198" t="s">
        <v>70</v>
      </c>
      <c r="I21" s="198" t="s">
        <v>65</v>
      </c>
      <c r="J21" s="198" t="s">
        <v>82</v>
      </c>
      <c r="K21" s="198" t="s">
        <v>67</v>
      </c>
      <c r="L21" s="319" t="s">
        <v>425</v>
      </c>
      <c r="M21" s="319" t="s">
        <v>68</v>
      </c>
      <c r="N21" s="319" t="s">
        <v>180</v>
      </c>
      <c r="O21" s="33"/>
      <c r="P21" s="33"/>
      <c r="Q21" s="33"/>
      <c r="R21" s="33"/>
      <c r="S21" s="33"/>
      <c r="T21" s="33"/>
      <c r="U21" s="33"/>
      <c r="V21" s="33"/>
      <c r="W21" s="33"/>
      <c r="X21" s="33"/>
      <c r="Y21" s="39"/>
      <c r="Z21" s="40"/>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row>
    <row r="22" spans="2:91" ht="35.1" customHeight="1">
      <c r="B22" s="33"/>
      <c r="C22" s="33"/>
      <c r="D22" s="33"/>
      <c r="E22" s="33"/>
      <c r="F22" s="33"/>
      <c r="G22" s="197" t="s">
        <v>302</v>
      </c>
      <c r="H22" s="198" t="s">
        <v>70</v>
      </c>
      <c r="I22" s="198" t="s">
        <v>65</v>
      </c>
      <c r="J22" s="198" t="s">
        <v>303</v>
      </c>
      <c r="K22" s="198" t="s">
        <v>72</v>
      </c>
      <c r="L22" s="319" t="s">
        <v>147</v>
      </c>
      <c r="M22" s="319" t="s">
        <v>83</v>
      </c>
      <c r="N22" s="319" t="s">
        <v>180</v>
      </c>
      <c r="O22" s="33"/>
      <c r="P22" s="33"/>
      <c r="Q22" s="33"/>
      <c r="R22" s="33"/>
      <c r="S22" s="33"/>
      <c r="T22" s="33"/>
      <c r="U22" s="33"/>
      <c r="V22" s="33"/>
      <c r="W22" s="33"/>
      <c r="X22" s="33"/>
      <c r="Y22" s="39"/>
      <c r="Z22" s="40"/>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row>
    <row r="23" spans="2:91" ht="35.1" customHeight="1">
      <c r="B23" s="33"/>
      <c r="C23" s="33"/>
      <c r="D23" s="33"/>
      <c r="E23" s="33"/>
      <c r="F23" s="33"/>
      <c r="G23" s="197" t="s">
        <v>84</v>
      </c>
      <c r="H23" s="198" t="s">
        <v>70</v>
      </c>
      <c r="I23" s="198" t="s">
        <v>65</v>
      </c>
      <c r="J23" s="198" t="s">
        <v>82</v>
      </c>
      <c r="K23" s="198" t="s">
        <v>67</v>
      </c>
      <c r="L23" s="319" t="s">
        <v>149</v>
      </c>
      <c r="M23" s="319" t="s">
        <v>77</v>
      </c>
      <c r="N23" s="319" t="s">
        <v>180</v>
      </c>
      <c r="O23" s="33"/>
      <c r="P23" s="33"/>
      <c r="Q23" s="33"/>
      <c r="R23" s="33"/>
      <c r="S23" s="33"/>
      <c r="T23" s="33"/>
      <c r="U23" s="33"/>
      <c r="V23" s="33"/>
      <c r="W23" s="33"/>
      <c r="X23" s="33"/>
      <c r="Y23" s="39"/>
      <c r="Z23" s="40"/>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row>
    <row r="24" spans="2:91" ht="35.1" customHeight="1">
      <c r="B24" s="33"/>
      <c r="C24" s="33"/>
      <c r="D24" s="33"/>
      <c r="E24" s="33"/>
      <c r="F24" s="33"/>
      <c r="G24" s="197" t="s">
        <v>85</v>
      </c>
      <c r="H24" s="198" t="s">
        <v>70</v>
      </c>
      <c r="I24" s="198" t="s">
        <v>86</v>
      </c>
      <c r="J24" s="198" t="s">
        <v>87</v>
      </c>
      <c r="K24" s="198" t="s">
        <v>67</v>
      </c>
      <c r="L24" s="319" t="s">
        <v>304</v>
      </c>
      <c r="M24" s="319" t="s">
        <v>77</v>
      </c>
      <c r="N24" s="319" t="s">
        <v>180</v>
      </c>
      <c r="O24" s="33"/>
      <c r="P24" s="33"/>
      <c r="Q24" s="33"/>
      <c r="R24" s="33"/>
      <c r="S24" s="33"/>
      <c r="T24" s="33"/>
      <c r="U24" s="33"/>
      <c r="V24" s="33"/>
      <c r="W24" s="33"/>
      <c r="X24" s="33"/>
      <c r="Y24" s="39"/>
      <c r="Z24" s="40"/>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row>
    <row r="25" spans="2:91" ht="35.1" customHeight="1">
      <c r="B25" s="33"/>
      <c r="C25" s="33"/>
      <c r="D25" s="33"/>
      <c r="E25" s="33"/>
      <c r="F25" s="33"/>
      <c r="G25" s="197" t="s">
        <v>88</v>
      </c>
      <c r="H25" s="198" t="s">
        <v>70</v>
      </c>
      <c r="I25" s="198" t="s">
        <v>86</v>
      </c>
      <c r="J25" s="198" t="s">
        <v>89</v>
      </c>
      <c r="K25" s="198" t="s">
        <v>72</v>
      </c>
      <c r="L25" s="319" t="s">
        <v>305</v>
      </c>
      <c r="M25" s="319" t="s">
        <v>77</v>
      </c>
      <c r="N25" s="319" t="s">
        <v>180</v>
      </c>
      <c r="O25" s="33"/>
      <c r="P25" s="33"/>
      <c r="Q25" s="33"/>
      <c r="R25" s="33"/>
      <c r="S25" s="33"/>
      <c r="T25" s="33"/>
      <c r="U25" s="33"/>
      <c r="V25" s="33"/>
      <c r="W25" s="33"/>
      <c r="X25" s="33"/>
      <c r="Y25" s="39"/>
      <c r="Z25" s="40"/>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row>
    <row r="26" spans="2:91" ht="35.1" customHeight="1">
      <c r="B26" s="33"/>
      <c r="C26" s="33"/>
      <c r="D26" s="33"/>
      <c r="E26" s="33"/>
      <c r="F26" s="33"/>
      <c r="G26" s="197" t="s">
        <v>90</v>
      </c>
      <c r="H26" s="198" t="s">
        <v>91</v>
      </c>
      <c r="I26" s="198" t="s">
        <v>92</v>
      </c>
      <c r="J26" s="198" t="s">
        <v>93</v>
      </c>
      <c r="K26" s="198" t="s">
        <v>94</v>
      </c>
      <c r="L26" s="319" t="s">
        <v>147</v>
      </c>
      <c r="M26" s="319" t="s">
        <v>51</v>
      </c>
      <c r="N26" s="319" t="s">
        <v>180</v>
      </c>
      <c r="O26" s="33"/>
      <c r="P26" s="33"/>
      <c r="Q26" s="33"/>
      <c r="R26" s="33"/>
      <c r="S26" s="33"/>
      <c r="T26" s="33"/>
      <c r="U26" s="33"/>
      <c r="V26" s="33"/>
      <c r="W26" s="33"/>
      <c r="X26" s="33"/>
      <c r="Y26" s="39"/>
      <c r="Z26" s="40"/>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row>
    <row r="27" spans="2:91" ht="35.1" customHeight="1">
      <c r="B27" s="33"/>
      <c r="C27" s="33"/>
      <c r="D27" s="33"/>
      <c r="E27" s="33"/>
      <c r="F27" s="33"/>
      <c r="G27" s="197" t="s">
        <v>95</v>
      </c>
      <c r="H27" s="198" t="s">
        <v>96</v>
      </c>
      <c r="I27" s="198"/>
      <c r="J27" s="198">
        <v>43830</v>
      </c>
      <c r="K27" s="198" t="s">
        <v>67</v>
      </c>
      <c r="L27" s="319" t="s">
        <v>147</v>
      </c>
      <c r="M27" s="319" t="s">
        <v>51</v>
      </c>
      <c r="N27" s="319" t="s">
        <v>51</v>
      </c>
      <c r="O27" s="33"/>
      <c r="P27" s="33"/>
      <c r="Q27" s="33"/>
      <c r="R27" s="33"/>
      <c r="S27" s="33"/>
      <c r="T27" s="33"/>
      <c r="U27" s="33"/>
      <c r="V27" s="33"/>
      <c r="W27" s="33"/>
      <c r="X27" s="33"/>
      <c r="Y27" s="39"/>
      <c r="Z27" s="40"/>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row>
    <row r="28" spans="2:91" ht="35.1" customHeight="1">
      <c r="B28" s="33"/>
      <c r="C28" s="33"/>
      <c r="D28" s="33"/>
      <c r="E28" s="33"/>
      <c r="F28" s="33"/>
      <c r="G28" s="197" t="s">
        <v>97</v>
      </c>
      <c r="H28" s="198" t="s">
        <v>98</v>
      </c>
      <c r="I28" s="198"/>
      <c r="J28" s="198">
        <v>43734</v>
      </c>
      <c r="K28" s="198" t="s">
        <v>72</v>
      </c>
      <c r="L28" s="319" t="s">
        <v>147</v>
      </c>
      <c r="M28" s="319" t="s">
        <v>51</v>
      </c>
      <c r="N28" s="319" t="s">
        <v>51</v>
      </c>
      <c r="O28" s="80"/>
      <c r="P28" s="80"/>
      <c r="Q28" s="80"/>
      <c r="R28" s="80"/>
      <c r="S28" s="80"/>
      <c r="T28" s="80"/>
      <c r="U28" s="80"/>
      <c r="V28" s="80"/>
      <c r="W28" s="33"/>
      <c r="X28" s="33"/>
      <c r="Y28" s="39"/>
      <c r="Z28" s="40"/>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row>
    <row r="29" spans="2:91" ht="18" customHeight="1">
      <c r="B29" s="33"/>
      <c r="C29" s="33"/>
      <c r="D29" s="33"/>
      <c r="E29" s="33"/>
      <c r="F29" s="33"/>
      <c r="G29" s="33"/>
      <c r="H29" s="33"/>
      <c r="I29" s="33"/>
      <c r="J29" s="33"/>
      <c r="K29" s="33"/>
      <c r="L29" s="33"/>
      <c r="M29" s="33"/>
      <c r="N29" s="33"/>
      <c r="O29" s="80"/>
      <c r="P29" s="80"/>
      <c r="Q29" s="80"/>
      <c r="R29" s="80"/>
      <c r="S29" s="80"/>
      <c r="T29" s="80"/>
      <c r="U29" s="80"/>
      <c r="V29" s="80"/>
      <c r="W29" s="33"/>
      <c r="X29" s="33"/>
      <c r="Y29" s="39"/>
      <c r="Z29" s="40"/>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row>
    <row r="30" spans="2:91" ht="15" customHeight="1">
      <c r="B30" s="33"/>
      <c r="C30" s="33"/>
      <c r="D30" s="33"/>
      <c r="E30" s="33"/>
      <c r="F30" s="33"/>
      <c r="G30" s="306" t="s">
        <v>99</v>
      </c>
      <c r="H30" s="306"/>
      <c r="I30" s="306"/>
      <c r="J30" s="305" t="s">
        <v>540</v>
      </c>
      <c r="K30" s="33"/>
      <c r="L30" s="33"/>
      <c r="M30" s="33"/>
      <c r="N30" s="33"/>
      <c r="O30" s="80"/>
      <c r="P30" s="80"/>
      <c r="Q30" s="80"/>
      <c r="R30" s="80"/>
      <c r="S30" s="80"/>
      <c r="T30" s="80"/>
      <c r="U30" s="80"/>
      <c r="V30" s="80"/>
      <c r="W30" s="33"/>
      <c r="X30" s="33"/>
      <c r="Y30" s="33"/>
      <c r="Z30" s="39"/>
      <c r="AA30" s="40"/>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row>
    <row r="31" spans="2:91" ht="15" customHeight="1">
      <c r="B31" s="33"/>
      <c r="C31" s="33"/>
      <c r="D31" s="33"/>
      <c r="E31" s="33"/>
      <c r="F31" s="33"/>
      <c r="G31" s="306" t="s">
        <v>101</v>
      </c>
      <c r="H31" s="306"/>
      <c r="I31" s="306"/>
      <c r="J31" s="305" t="s">
        <v>100</v>
      </c>
      <c r="K31" s="33"/>
      <c r="L31" s="33"/>
      <c r="M31" s="33"/>
      <c r="N31" s="33"/>
      <c r="O31" s="80"/>
      <c r="P31" s="80"/>
      <c r="Q31" s="80"/>
      <c r="R31" s="80"/>
      <c r="S31" s="80"/>
      <c r="T31" s="80"/>
      <c r="U31" s="80"/>
      <c r="V31" s="80"/>
      <c r="W31" s="33"/>
      <c r="X31" s="33"/>
      <c r="Y31" s="33"/>
      <c r="Z31" s="39"/>
      <c r="AA31" s="40"/>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row>
    <row r="32" spans="2:91" ht="15" customHeight="1">
      <c r="B32" s="33"/>
      <c r="C32" s="33"/>
      <c r="D32" s="33"/>
      <c r="E32" s="33"/>
      <c r="F32" s="33"/>
      <c r="G32" s="306" t="s">
        <v>541</v>
      </c>
      <c r="H32" s="306"/>
      <c r="I32" s="306"/>
      <c r="J32" s="305" t="s">
        <v>102</v>
      </c>
      <c r="K32" s="33"/>
      <c r="L32" s="33"/>
      <c r="M32" s="33"/>
      <c r="N32" s="33"/>
      <c r="O32" s="80"/>
      <c r="P32" s="80"/>
      <c r="Q32" s="80"/>
      <c r="R32" s="80"/>
      <c r="S32" s="80"/>
      <c r="T32" s="80"/>
      <c r="U32" s="80"/>
      <c r="V32" s="80"/>
      <c r="W32" s="33"/>
      <c r="X32" s="33"/>
      <c r="Y32" s="33"/>
      <c r="Z32" s="39"/>
      <c r="AA32" s="40"/>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row>
    <row r="33" spans="2:87" s="33" customFormat="1" ht="20.100000000000001" customHeight="1">
      <c r="C33" s="34"/>
      <c r="D33" s="34"/>
      <c r="E33" s="34"/>
      <c r="F33" s="34"/>
      <c r="O33" s="80"/>
      <c r="P33" s="80"/>
      <c r="Q33" s="80"/>
      <c r="R33" s="80"/>
      <c r="S33" s="80"/>
      <c r="T33" s="80"/>
      <c r="U33" s="80"/>
      <c r="V33" s="80"/>
    </row>
    <row r="34" spans="2:87" s="80" customFormat="1" ht="20.100000000000001" customHeight="1">
      <c r="C34" s="188" t="s">
        <v>480</v>
      </c>
      <c r="D34" s="189"/>
      <c r="E34" s="190"/>
      <c r="F34" s="190"/>
      <c r="G34" s="190"/>
      <c r="H34" s="190"/>
      <c r="I34" s="190"/>
      <c r="J34" s="190"/>
      <c r="K34" s="190"/>
      <c r="L34" s="190"/>
      <c r="M34" s="190"/>
      <c r="N34" s="190"/>
    </row>
    <row r="35" spans="2:87" s="33" customFormat="1" ht="20.100000000000001" customHeight="1" thickBot="1">
      <c r="C35" s="34"/>
      <c r="D35" s="34"/>
      <c r="E35" s="34"/>
      <c r="F35" s="34"/>
      <c r="O35" s="80"/>
      <c r="P35" s="80"/>
      <c r="Q35" s="80"/>
      <c r="R35" s="80"/>
      <c r="S35" s="80"/>
      <c r="T35" s="80"/>
      <c r="U35" s="80"/>
      <c r="V35" s="80"/>
    </row>
    <row r="36" spans="2:87" ht="18" customHeight="1">
      <c r="B36" s="33"/>
      <c r="C36" s="192" t="s">
        <v>103</v>
      </c>
      <c r="D36" s="383" t="s">
        <v>58</v>
      </c>
      <c r="E36" s="383"/>
      <c r="F36" s="196" t="s">
        <v>61</v>
      </c>
      <c r="G36" s="33"/>
      <c r="H36" s="33"/>
      <c r="I36" s="33"/>
      <c r="J36" s="33"/>
      <c r="K36" s="33"/>
      <c r="L36" s="33"/>
      <c r="M36" s="33"/>
      <c r="N36" s="33"/>
      <c r="O36" s="80"/>
      <c r="P36" s="80"/>
      <c r="Q36" s="80"/>
      <c r="R36" s="80"/>
      <c r="S36" s="80"/>
      <c r="T36" s="80"/>
      <c r="U36" s="80"/>
      <c r="V36" s="80"/>
      <c r="W36" s="40"/>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row>
    <row r="37" spans="2:87" ht="18" customHeight="1">
      <c r="B37" s="33"/>
      <c r="C37" s="197" t="s">
        <v>90</v>
      </c>
      <c r="D37" s="381" t="s">
        <v>91</v>
      </c>
      <c r="E37" s="381"/>
      <c r="F37" s="198" t="s">
        <v>67</v>
      </c>
      <c r="G37" s="33"/>
      <c r="H37" s="33"/>
      <c r="I37" s="33"/>
      <c r="J37" s="33"/>
      <c r="K37" s="33"/>
      <c r="L37" s="33"/>
      <c r="M37" s="33"/>
      <c r="N37" s="33"/>
      <c r="O37" s="80"/>
      <c r="P37" s="80"/>
      <c r="Q37" s="80"/>
      <c r="R37" s="80"/>
      <c r="S37" s="80"/>
      <c r="T37" s="80"/>
      <c r="U37" s="80"/>
      <c r="V37" s="80"/>
      <c r="W37" s="40"/>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row>
    <row r="38" spans="2:87" ht="18" customHeight="1">
      <c r="B38" s="33"/>
      <c r="C38" s="197" t="s">
        <v>104</v>
      </c>
      <c r="D38" s="381" t="s">
        <v>105</v>
      </c>
      <c r="E38" s="381"/>
      <c r="F38" s="198" t="s">
        <v>67</v>
      </c>
      <c r="G38" s="33"/>
      <c r="H38" s="33"/>
      <c r="I38" s="33"/>
      <c r="J38" s="33"/>
      <c r="K38" s="33"/>
      <c r="L38" s="33"/>
      <c r="M38" s="33"/>
      <c r="N38" s="33"/>
      <c r="O38" s="80"/>
      <c r="P38" s="80"/>
      <c r="Q38" s="80"/>
      <c r="R38" s="80"/>
      <c r="S38" s="80"/>
      <c r="T38" s="80"/>
      <c r="U38" s="80"/>
      <c r="V38" s="80"/>
      <c r="W38" s="40"/>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row>
    <row r="39" spans="2:87" ht="18" customHeight="1">
      <c r="B39" s="33"/>
      <c r="C39" s="197" t="s">
        <v>97</v>
      </c>
      <c r="D39" s="381" t="s">
        <v>106</v>
      </c>
      <c r="E39" s="381"/>
      <c r="F39" s="198" t="s">
        <v>72</v>
      </c>
      <c r="G39" s="33"/>
      <c r="H39" s="33"/>
      <c r="I39" s="33"/>
      <c r="J39" s="33"/>
      <c r="K39" s="33"/>
      <c r="L39" s="33"/>
      <c r="M39" s="33"/>
      <c r="N39" s="33"/>
      <c r="O39" s="80"/>
      <c r="P39" s="80"/>
      <c r="Q39" s="80"/>
      <c r="R39" s="80"/>
      <c r="S39" s="80"/>
      <c r="T39" s="80"/>
      <c r="U39" s="80"/>
      <c r="V39" s="80"/>
      <c r="W39" s="40"/>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row>
    <row r="40" spans="2:87" ht="15.6">
      <c r="B40" s="33"/>
      <c r="C40" s="197" t="s">
        <v>107</v>
      </c>
      <c r="D40" s="381" t="s">
        <v>108</v>
      </c>
      <c r="E40" s="381"/>
      <c r="F40" s="198" t="s">
        <v>67</v>
      </c>
      <c r="G40" s="33"/>
      <c r="H40" s="33"/>
      <c r="I40" s="33"/>
      <c r="J40" s="33"/>
      <c r="K40" s="33"/>
      <c r="L40" s="33"/>
      <c r="M40" s="33"/>
      <c r="N40" s="33"/>
      <c r="O40" s="80"/>
      <c r="P40" s="80"/>
      <c r="Q40" s="80"/>
      <c r="R40" s="80"/>
      <c r="S40" s="80"/>
      <c r="T40" s="80"/>
      <c r="U40" s="80"/>
      <c r="V40" s="80"/>
      <c r="W40" s="40"/>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row>
    <row r="41" spans="2:87" ht="18" customHeight="1">
      <c r="B41" s="33"/>
      <c r="C41" s="197" t="s">
        <v>109</v>
      </c>
      <c r="D41" s="381" t="s">
        <v>110</v>
      </c>
      <c r="E41" s="381"/>
      <c r="F41" s="198" t="s">
        <v>67</v>
      </c>
      <c r="G41" s="33"/>
      <c r="H41" s="33"/>
      <c r="I41" s="33"/>
      <c r="J41" s="33"/>
      <c r="K41" s="33"/>
      <c r="L41" s="33"/>
      <c r="M41" s="33"/>
      <c r="N41" s="33"/>
      <c r="O41" s="80"/>
      <c r="P41" s="80"/>
      <c r="Q41" s="80"/>
      <c r="R41" s="80"/>
      <c r="S41" s="80"/>
      <c r="T41" s="80"/>
      <c r="U41" s="80"/>
      <c r="V41" s="80"/>
      <c r="W41" s="40"/>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row>
    <row r="42" spans="2:87" ht="18" customHeight="1">
      <c r="B42" s="33"/>
      <c r="C42" s="197" t="s">
        <v>111</v>
      </c>
      <c r="D42" s="381" t="s">
        <v>112</v>
      </c>
      <c r="E42" s="381"/>
      <c r="F42" s="198" t="s">
        <v>67</v>
      </c>
      <c r="G42" s="33"/>
      <c r="H42" s="33"/>
      <c r="I42" s="33"/>
      <c r="J42" s="33"/>
      <c r="K42" s="33"/>
      <c r="L42" s="33"/>
      <c r="M42" s="33"/>
      <c r="N42" s="33"/>
      <c r="O42" s="80"/>
      <c r="P42" s="80"/>
      <c r="Q42" s="80"/>
      <c r="R42" s="80"/>
      <c r="S42" s="80"/>
      <c r="T42" s="80"/>
      <c r="U42" s="80"/>
      <c r="V42" s="80"/>
      <c r="W42" s="40"/>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row>
    <row r="43" spans="2:87" ht="18" customHeight="1">
      <c r="B43" s="33"/>
      <c r="C43" s="197" t="s">
        <v>113</v>
      </c>
      <c r="D43" s="381" t="s">
        <v>114</v>
      </c>
      <c r="E43" s="381"/>
      <c r="F43" s="198" t="s">
        <v>72</v>
      </c>
      <c r="G43" s="33"/>
      <c r="H43" s="33"/>
      <c r="I43" s="33"/>
      <c r="J43" s="33"/>
      <c r="K43" s="33"/>
      <c r="L43" s="33"/>
      <c r="M43" s="33"/>
      <c r="N43" s="33"/>
      <c r="O43" s="80"/>
      <c r="P43" s="80"/>
      <c r="Q43" s="80"/>
      <c r="R43" s="80"/>
      <c r="S43" s="80"/>
      <c r="T43" s="80"/>
      <c r="U43" s="80"/>
      <c r="V43" s="80"/>
      <c r="W43" s="40"/>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row>
    <row r="44" spans="2:87" ht="18" customHeight="1">
      <c r="B44" s="33"/>
      <c r="C44" s="197" t="s">
        <v>115</v>
      </c>
      <c r="D44" s="381" t="s">
        <v>116</v>
      </c>
      <c r="E44" s="381"/>
      <c r="F44" s="198" t="s">
        <v>67</v>
      </c>
      <c r="G44" s="33"/>
      <c r="H44" s="33"/>
      <c r="I44" s="33"/>
      <c r="J44" s="33"/>
      <c r="K44" s="33"/>
      <c r="L44" s="33"/>
      <c r="M44" s="33"/>
      <c r="N44" s="33"/>
      <c r="O44" s="80"/>
      <c r="P44" s="80"/>
      <c r="Q44" s="80"/>
      <c r="R44" s="80"/>
      <c r="S44" s="80"/>
      <c r="T44" s="80"/>
      <c r="U44" s="80"/>
      <c r="V44" s="80"/>
      <c r="W44" s="40"/>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row>
    <row r="45" spans="2:87" ht="18" customHeight="1">
      <c r="B45" s="33"/>
      <c r="C45" s="197" t="s">
        <v>117</v>
      </c>
      <c r="D45" s="381" t="s">
        <v>118</v>
      </c>
      <c r="E45" s="381"/>
      <c r="F45" s="198" t="s">
        <v>67</v>
      </c>
      <c r="G45" s="33"/>
      <c r="H45" s="33"/>
      <c r="I45" s="33"/>
      <c r="J45" s="33"/>
      <c r="K45" s="33"/>
      <c r="L45" s="33"/>
      <c r="M45" s="33"/>
      <c r="N45" s="33"/>
      <c r="O45" s="80"/>
      <c r="P45" s="80"/>
      <c r="Q45" s="80"/>
      <c r="R45" s="80"/>
      <c r="S45" s="80"/>
      <c r="T45" s="80"/>
      <c r="U45" s="80"/>
      <c r="V45" s="80"/>
      <c r="W45" s="40"/>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row>
    <row r="46" spans="2:87" s="33" customFormat="1" ht="20.100000000000001" customHeight="1">
      <c r="C46" s="34"/>
      <c r="D46" s="34"/>
      <c r="E46" s="34"/>
      <c r="F46" s="34"/>
      <c r="O46" s="80"/>
      <c r="P46" s="80"/>
      <c r="Q46" s="80"/>
      <c r="R46" s="80"/>
      <c r="S46" s="80"/>
      <c r="T46" s="80"/>
      <c r="U46" s="80"/>
      <c r="V46" s="80"/>
    </row>
    <row r="47" spans="2:87" s="80" customFormat="1" ht="20.100000000000001" customHeight="1">
      <c r="C47" s="188" t="s">
        <v>585</v>
      </c>
      <c r="D47" s="189"/>
      <c r="E47" s="190"/>
      <c r="F47" s="190"/>
      <c r="G47" s="190"/>
      <c r="H47" s="190"/>
      <c r="I47" s="190"/>
      <c r="J47" s="190"/>
      <c r="K47" s="190"/>
      <c r="L47" s="190"/>
      <c r="M47" s="190"/>
      <c r="N47" s="190"/>
    </row>
    <row r="48" spans="2:87" s="33" customFormat="1" ht="20.100000000000001" customHeight="1" thickBot="1">
      <c r="C48" s="34"/>
      <c r="D48" s="34"/>
      <c r="E48" s="34"/>
      <c r="F48" s="34"/>
      <c r="O48" s="80"/>
      <c r="P48" s="80"/>
      <c r="Q48" s="80"/>
      <c r="R48" s="80"/>
      <c r="S48" s="80"/>
      <c r="T48" s="80"/>
      <c r="U48" s="80"/>
      <c r="V48" s="80"/>
    </row>
    <row r="49" spans="2:87" s="33" customFormat="1" ht="9.75" customHeight="1">
      <c r="C49" s="384" t="s">
        <v>542</v>
      </c>
      <c r="D49" s="384"/>
      <c r="E49" s="384"/>
      <c r="F49" s="384"/>
      <c r="G49" s="384"/>
      <c r="H49" s="384"/>
      <c r="I49" s="384"/>
      <c r="J49" s="327"/>
      <c r="K49" s="384" t="s">
        <v>119</v>
      </c>
      <c r="L49" s="384"/>
      <c r="M49" s="384"/>
      <c r="O49" s="80"/>
      <c r="P49" s="80"/>
      <c r="Q49" s="80"/>
      <c r="R49" s="80"/>
      <c r="S49" s="80"/>
      <c r="T49" s="80"/>
      <c r="U49" s="80"/>
      <c r="V49" s="80"/>
    </row>
    <row r="50" spans="2:87" s="33" customFormat="1" ht="9.75" customHeight="1">
      <c r="C50" s="385"/>
      <c r="D50" s="385"/>
      <c r="E50" s="385"/>
      <c r="F50" s="385"/>
      <c r="G50" s="385"/>
      <c r="H50" s="385"/>
      <c r="I50" s="385"/>
      <c r="J50" s="323"/>
      <c r="K50" s="385"/>
      <c r="L50" s="385"/>
      <c r="M50" s="385"/>
      <c r="O50" s="80"/>
      <c r="P50" s="80"/>
      <c r="Q50" s="80"/>
      <c r="R50" s="80"/>
      <c r="S50" s="80"/>
      <c r="T50" s="80"/>
      <c r="U50" s="80"/>
      <c r="V50" s="80"/>
    </row>
    <row r="51" spans="2:87" s="33" customFormat="1" ht="9.75" customHeight="1">
      <c r="C51" s="385"/>
      <c r="D51" s="385"/>
      <c r="E51" s="385"/>
      <c r="F51" s="385"/>
      <c r="G51" s="385"/>
      <c r="H51" s="385"/>
      <c r="I51" s="385"/>
      <c r="J51" s="323"/>
      <c r="K51" s="385"/>
      <c r="L51" s="385"/>
      <c r="M51" s="385"/>
      <c r="O51" s="80"/>
      <c r="P51" s="80"/>
      <c r="Q51" s="80"/>
      <c r="R51" s="80"/>
      <c r="S51" s="80"/>
      <c r="T51" s="80"/>
      <c r="U51" s="80"/>
      <c r="V51" s="80"/>
    </row>
    <row r="52" spans="2:87" s="33" customFormat="1" ht="9.75" customHeight="1">
      <c r="C52" s="386"/>
      <c r="D52" s="386"/>
      <c r="E52" s="386"/>
      <c r="F52" s="386"/>
      <c r="G52" s="386"/>
      <c r="H52" s="386"/>
      <c r="I52" s="386"/>
      <c r="J52" s="323"/>
      <c r="K52" s="386"/>
      <c r="L52" s="386"/>
      <c r="M52" s="386"/>
      <c r="O52" s="80"/>
      <c r="P52" s="80"/>
      <c r="Q52" s="80"/>
      <c r="R52" s="80"/>
      <c r="S52" s="80"/>
      <c r="T52" s="80"/>
      <c r="U52" s="80"/>
      <c r="V52" s="80"/>
    </row>
    <row r="53" spans="2:87" s="33" customFormat="1" ht="9.75" customHeight="1">
      <c r="C53" s="321"/>
      <c r="D53" s="321"/>
      <c r="E53" s="321"/>
      <c r="F53" s="321"/>
      <c r="G53" s="321"/>
      <c r="H53" s="321"/>
      <c r="I53" s="321"/>
      <c r="J53" s="321"/>
      <c r="K53" s="321"/>
      <c r="L53" s="321"/>
      <c r="O53" s="80"/>
      <c r="P53" s="80"/>
      <c r="Q53" s="80"/>
      <c r="R53" s="80"/>
      <c r="S53" s="80"/>
      <c r="T53" s="80"/>
      <c r="U53" s="80"/>
      <c r="V53" s="80"/>
    </row>
    <row r="54" spans="2:87" s="33" customFormat="1" ht="9.75" customHeight="1" thickBot="1">
      <c r="C54" s="322"/>
      <c r="D54" s="322"/>
      <c r="E54" s="322"/>
      <c r="F54" s="322"/>
      <c r="G54" s="322"/>
      <c r="H54" s="322"/>
      <c r="I54" s="322"/>
      <c r="J54" s="322"/>
      <c r="K54" s="322"/>
      <c r="L54" s="322"/>
      <c r="O54" s="80"/>
      <c r="P54" s="80"/>
      <c r="Q54" s="80"/>
      <c r="R54" s="80"/>
      <c r="S54" s="80"/>
      <c r="T54" s="80"/>
      <c r="U54" s="80"/>
      <c r="V54" s="80"/>
    </row>
    <row r="55" spans="2:87" s="33" customFormat="1" ht="20.100000000000001" customHeight="1">
      <c r="C55" s="387" t="s">
        <v>547</v>
      </c>
      <c r="D55" s="387"/>
      <c r="E55" s="387"/>
      <c r="F55" s="323"/>
      <c r="G55" s="387" t="s">
        <v>584</v>
      </c>
      <c r="H55" s="387"/>
      <c r="I55" s="387"/>
      <c r="J55" s="323"/>
      <c r="K55" s="387" t="s">
        <v>583</v>
      </c>
      <c r="L55" s="387"/>
      <c r="M55" s="387"/>
      <c r="O55" s="80"/>
      <c r="P55" s="80"/>
      <c r="Q55" s="80"/>
      <c r="R55" s="80"/>
      <c r="S55" s="80"/>
      <c r="T55" s="80"/>
      <c r="U55" s="80"/>
      <c r="V55" s="80"/>
    </row>
    <row r="56" spans="2:87" s="33" customFormat="1" ht="20.100000000000001" customHeight="1">
      <c r="C56" s="388"/>
      <c r="D56" s="388"/>
      <c r="E56" s="388"/>
      <c r="F56" s="323"/>
      <c r="G56" s="388"/>
      <c r="H56" s="388"/>
      <c r="I56" s="388"/>
      <c r="J56" s="323"/>
      <c r="K56" s="388"/>
      <c r="L56" s="388"/>
      <c r="M56" s="388"/>
      <c r="O56" s="80"/>
      <c r="P56" s="80"/>
      <c r="Q56" s="80"/>
      <c r="R56" s="80"/>
      <c r="S56" s="80"/>
      <c r="T56" s="80"/>
      <c r="U56" s="80"/>
      <c r="V56" s="80"/>
    </row>
    <row r="57" spans="2:87" s="33" customFormat="1" ht="20.100000000000001" customHeight="1">
      <c r="C57" s="388"/>
      <c r="D57" s="388"/>
      <c r="E57" s="388"/>
      <c r="F57" s="322"/>
      <c r="G57" s="388"/>
      <c r="H57" s="388"/>
      <c r="I57" s="388"/>
      <c r="J57" s="322"/>
      <c r="K57" s="388"/>
      <c r="L57" s="388"/>
      <c r="M57" s="388"/>
      <c r="O57" s="80"/>
      <c r="P57" s="80"/>
      <c r="Q57" s="80"/>
      <c r="R57" s="80"/>
      <c r="S57" s="80"/>
      <c r="T57" s="80"/>
      <c r="U57" s="80"/>
      <c r="V57" s="80"/>
    </row>
    <row r="58" spans="2:87" s="33" customFormat="1" ht="20.100000000000001" customHeight="1">
      <c r="C58" s="388"/>
      <c r="D58" s="388"/>
      <c r="E58" s="388"/>
      <c r="F58" s="322"/>
      <c r="G58" s="388"/>
      <c r="H58" s="388"/>
      <c r="I58" s="388"/>
      <c r="J58" s="322"/>
      <c r="K58" s="388"/>
      <c r="L58" s="388"/>
      <c r="M58" s="388"/>
      <c r="O58" s="80"/>
      <c r="P58" s="80"/>
      <c r="Q58" s="80"/>
      <c r="R58" s="80"/>
      <c r="S58" s="80"/>
      <c r="T58" s="80"/>
      <c r="U58" s="80"/>
      <c r="V58" s="80"/>
    </row>
    <row r="59" spans="2:87" s="33" customFormat="1" ht="20.100000000000001" customHeight="1">
      <c r="C59" s="388"/>
      <c r="D59" s="388"/>
      <c r="E59" s="388"/>
      <c r="F59" s="322"/>
      <c r="G59" s="388"/>
      <c r="H59" s="388"/>
      <c r="I59" s="388"/>
      <c r="J59" s="322"/>
      <c r="K59" s="388"/>
      <c r="L59" s="388"/>
      <c r="M59" s="388"/>
      <c r="O59" s="80"/>
      <c r="P59" s="80"/>
      <c r="Q59" s="80"/>
      <c r="R59" s="80"/>
      <c r="S59" s="80"/>
      <c r="T59" s="80"/>
      <c r="U59" s="80"/>
      <c r="V59" s="80"/>
    </row>
    <row r="60" spans="2:87" ht="18" customHeight="1">
      <c r="B60" s="33"/>
      <c r="C60" s="388"/>
      <c r="D60" s="388"/>
      <c r="E60" s="388"/>
      <c r="F60" s="322"/>
      <c r="G60" s="388"/>
      <c r="H60" s="388"/>
      <c r="I60" s="388"/>
      <c r="J60" s="322"/>
      <c r="K60" s="388"/>
      <c r="L60" s="388"/>
      <c r="M60" s="388"/>
      <c r="N60" s="33"/>
      <c r="O60" s="80"/>
      <c r="P60" s="80"/>
      <c r="Q60" s="80"/>
      <c r="R60" s="80"/>
      <c r="S60" s="80"/>
      <c r="T60" s="80"/>
      <c r="U60" s="80"/>
      <c r="V60" s="80"/>
      <c r="W60" s="40"/>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row>
    <row r="61" spans="2:87" ht="18" customHeight="1">
      <c r="B61" s="33"/>
      <c r="C61" s="388"/>
      <c r="D61" s="388"/>
      <c r="E61" s="388"/>
      <c r="F61" s="322"/>
      <c r="G61" s="388"/>
      <c r="H61" s="388"/>
      <c r="I61" s="388"/>
      <c r="J61" s="322"/>
      <c r="K61" s="388"/>
      <c r="L61" s="388"/>
      <c r="M61" s="388"/>
      <c r="N61" s="33"/>
      <c r="O61" s="80"/>
      <c r="P61" s="80"/>
      <c r="Q61" s="80"/>
      <c r="R61" s="80"/>
      <c r="S61" s="80"/>
      <c r="T61" s="80"/>
      <c r="U61" s="80"/>
      <c r="V61" s="80"/>
      <c r="W61" s="40"/>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row>
    <row r="62" spans="2:87" ht="18" customHeight="1">
      <c r="B62" s="33"/>
      <c r="C62" s="388"/>
      <c r="D62" s="388"/>
      <c r="E62" s="388"/>
      <c r="F62" s="322"/>
      <c r="G62" s="388"/>
      <c r="H62" s="388"/>
      <c r="I62" s="388"/>
      <c r="J62" s="322"/>
      <c r="K62" s="388"/>
      <c r="L62" s="388"/>
      <c r="M62" s="388"/>
      <c r="N62" s="33"/>
      <c r="O62" s="80"/>
      <c r="P62" s="80"/>
      <c r="Q62" s="80"/>
      <c r="R62" s="80"/>
      <c r="S62" s="80"/>
      <c r="T62" s="80"/>
      <c r="U62" s="80"/>
      <c r="V62" s="80"/>
      <c r="W62" s="40"/>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row>
    <row r="63" spans="2:87" ht="18" customHeight="1">
      <c r="B63" s="33"/>
      <c r="C63" s="389"/>
      <c r="D63" s="389"/>
      <c r="E63" s="389"/>
      <c r="F63" s="322"/>
      <c r="G63" s="389"/>
      <c r="H63" s="389"/>
      <c r="I63" s="389"/>
      <c r="J63" s="322"/>
      <c r="K63" s="389"/>
      <c r="L63" s="389"/>
      <c r="M63" s="389"/>
      <c r="N63" s="33"/>
      <c r="O63" s="80"/>
      <c r="P63" s="80"/>
      <c r="Q63" s="80"/>
      <c r="R63" s="80"/>
      <c r="S63" s="80"/>
      <c r="T63" s="80"/>
      <c r="U63" s="80"/>
      <c r="V63" s="80"/>
      <c r="W63" s="40"/>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row>
    <row r="64" spans="2:87" ht="18" customHeight="1">
      <c r="B64" s="33"/>
      <c r="C64" s="391" t="s">
        <v>482</v>
      </c>
      <c r="D64" s="391"/>
      <c r="E64" s="391"/>
      <c r="F64" s="33"/>
      <c r="G64" s="391" t="s">
        <v>483</v>
      </c>
      <c r="H64" s="391"/>
      <c r="I64" s="391"/>
      <c r="J64" s="33"/>
      <c r="K64" s="391" t="s">
        <v>484</v>
      </c>
      <c r="L64" s="391"/>
      <c r="M64" s="391"/>
      <c r="N64" s="33"/>
      <c r="O64" s="80"/>
      <c r="P64" s="80"/>
      <c r="Q64" s="80"/>
      <c r="R64" s="80"/>
      <c r="S64" s="80"/>
      <c r="T64" s="80"/>
      <c r="U64" s="80"/>
      <c r="V64" s="80"/>
      <c r="W64" s="40"/>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row>
    <row r="65" spans="1:87" ht="18" customHeight="1">
      <c r="B65" s="33"/>
      <c r="C65" s="391" t="s">
        <v>486</v>
      </c>
      <c r="D65" s="391"/>
      <c r="E65" s="391"/>
      <c r="F65" s="33"/>
      <c r="G65" s="391" t="s">
        <v>485</v>
      </c>
      <c r="H65" s="391"/>
      <c r="I65" s="391"/>
      <c r="J65" s="33"/>
      <c r="K65" s="390"/>
      <c r="L65" s="390"/>
      <c r="M65" s="390"/>
      <c r="N65" s="33"/>
      <c r="O65" s="80"/>
      <c r="P65" s="80"/>
      <c r="Q65" s="80"/>
      <c r="R65" s="80"/>
      <c r="S65" s="80"/>
      <c r="T65" s="80"/>
      <c r="U65" s="80"/>
      <c r="V65" s="80"/>
      <c r="W65" s="40"/>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row>
    <row r="66" spans="1:87" ht="18" customHeight="1">
      <c r="B66" s="33"/>
      <c r="C66" s="33"/>
      <c r="D66" s="33"/>
      <c r="E66" s="33"/>
      <c r="F66" s="33"/>
      <c r="G66" s="33"/>
      <c r="H66" s="33"/>
      <c r="I66" s="33"/>
      <c r="J66" s="33"/>
      <c r="K66" s="33"/>
      <c r="L66" s="33"/>
      <c r="M66" s="33"/>
      <c r="N66" s="33"/>
      <c r="O66" s="80"/>
      <c r="P66" s="80"/>
      <c r="Q66" s="80"/>
      <c r="R66" s="80"/>
      <c r="S66" s="80"/>
      <c r="T66" s="80"/>
      <c r="U66" s="80"/>
      <c r="V66" s="80"/>
      <c r="W66" s="40"/>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row>
    <row r="67" spans="1:87" s="80" customFormat="1" ht="20.100000000000001" customHeight="1">
      <c r="C67" s="188" t="s">
        <v>481</v>
      </c>
      <c r="D67" s="189"/>
      <c r="E67" s="190"/>
      <c r="F67" s="190"/>
      <c r="G67" s="190"/>
      <c r="H67" s="190"/>
      <c r="I67" s="190"/>
      <c r="J67" s="190"/>
      <c r="K67" s="190"/>
      <c r="L67" s="190"/>
      <c r="M67" s="190"/>
      <c r="N67" s="190"/>
    </row>
    <row r="68" spans="1:87">
      <c r="B68" s="33"/>
      <c r="C68" s="33"/>
      <c r="D68" s="33"/>
      <c r="E68" s="33"/>
      <c r="F68" s="33"/>
      <c r="G68" s="33"/>
      <c r="H68" s="33"/>
      <c r="I68" s="33"/>
      <c r="J68" s="33"/>
      <c r="K68" s="33"/>
      <c r="L68" s="33"/>
      <c r="M68" s="33"/>
      <c r="N68" s="33"/>
      <c r="O68" s="80"/>
      <c r="P68" s="80"/>
      <c r="Q68" s="80"/>
      <c r="R68" s="80"/>
      <c r="S68" s="80"/>
      <c r="T68" s="80"/>
      <c r="U68" s="80"/>
      <c r="V68" s="80"/>
      <c r="W68" s="40"/>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row>
    <row r="69" spans="1:87" s="326" customFormat="1">
      <c r="A69" s="300"/>
      <c r="B69" s="246"/>
      <c r="C69" s="246"/>
      <c r="D69" s="246"/>
      <c r="E69" s="246"/>
      <c r="F69" s="246"/>
      <c r="G69" s="246"/>
      <c r="H69" s="246"/>
      <c r="I69" s="246"/>
      <c r="J69" s="246"/>
      <c r="K69" s="246"/>
      <c r="L69" s="246"/>
      <c r="M69" s="246"/>
      <c r="N69" s="246"/>
      <c r="O69" s="324"/>
      <c r="P69" s="324"/>
      <c r="Q69" s="324"/>
      <c r="R69" s="324"/>
      <c r="S69" s="324"/>
      <c r="T69" s="324"/>
      <c r="U69" s="324"/>
      <c r="V69" s="324"/>
      <c r="W69" s="325"/>
      <c r="X69" s="300"/>
      <c r="Y69" s="300"/>
      <c r="Z69" s="300"/>
      <c r="AA69" s="300"/>
      <c r="AB69" s="300"/>
      <c r="AC69" s="300"/>
      <c r="AD69" s="300"/>
      <c r="AE69" s="300"/>
      <c r="AF69" s="300"/>
      <c r="AG69" s="300"/>
      <c r="AH69" s="300"/>
      <c r="AI69" s="300"/>
      <c r="AJ69" s="300"/>
      <c r="AK69" s="300"/>
      <c r="AL69" s="300"/>
      <c r="AM69" s="300"/>
      <c r="AN69" s="300"/>
      <c r="AO69" s="300"/>
      <c r="AP69" s="300"/>
      <c r="AQ69" s="300"/>
      <c r="AR69" s="300"/>
      <c r="AS69" s="300"/>
      <c r="AT69" s="300"/>
      <c r="AU69" s="300"/>
      <c r="AV69" s="300"/>
      <c r="AW69" s="300"/>
      <c r="AX69" s="300"/>
      <c r="AY69" s="300"/>
      <c r="AZ69" s="300"/>
      <c r="BA69" s="300"/>
      <c r="BB69" s="300"/>
      <c r="BC69" s="300"/>
      <c r="BD69" s="300"/>
      <c r="BE69" s="300"/>
      <c r="BF69" s="300"/>
      <c r="BG69" s="300"/>
      <c r="BH69" s="300"/>
      <c r="BI69" s="300"/>
      <c r="BJ69" s="300"/>
      <c r="BK69" s="300"/>
      <c r="BL69" s="300"/>
      <c r="BM69" s="300"/>
      <c r="BN69" s="300"/>
      <c r="BO69" s="300"/>
      <c r="BP69" s="300"/>
      <c r="BQ69" s="300"/>
      <c r="BR69" s="300"/>
      <c r="BS69" s="300"/>
      <c r="BT69" s="300"/>
      <c r="BU69" s="300"/>
      <c r="BV69" s="300"/>
      <c r="BW69" s="300"/>
      <c r="BX69" s="300"/>
      <c r="BY69" s="300"/>
      <c r="BZ69" s="300"/>
      <c r="CA69" s="300"/>
      <c r="CB69" s="300"/>
      <c r="CC69" s="300"/>
      <c r="CD69" s="300"/>
      <c r="CE69" s="300"/>
      <c r="CF69" s="300"/>
      <c r="CG69" s="300"/>
      <c r="CH69" s="300"/>
      <c r="CI69" s="300"/>
    </row>
    <row r="70" spans="1:87" s="326" customFormat="1" ht="34.5" customHeight="1" thickBot="1">
      <c r="A70" s="300"/>
      <c r="B70" s="246"/>
      <c r="C70" s="379" t="s">
        <v>543</v>
      </c>
      <c r="D70" s="379"/>
      <c r="E70" s="379"/>
      <c r="F70" s="379"/>
      <c r="G70" s="379"/>
      <c r="H70" s="379"/>
      <c r="I70" s="379"/>
      <c r="J70" s="246"/>
      <c r="K70" s="246"/>
      <c r="L70" s="246"/>
      <c r="M70" s="246"/>
      <c r="N70" s="246"/>
      <c r="O70" s="324"/>
      <c r="P70" s="324"/>
      <c r="Q70" s="324"/>
      <c r="R70" s="324"/>
      <c r="S70" s="324"/>
      <c r="T70" s="324"/>
      <c r="U70" s="324"/>
      <c r="V70" s="324"/>
      <c r="W70" s="325"/>
      <c r="X70" s="300"/>
      <c r="Y70" s="300"/>
      <c r="Z70" s="300"/>
      <c r="AA70" s="300"/>
      <c r="AB70" s="300"/>
      <c r="AC70" s="300"/>
      <c r="AD70" s="300"/>
      <c r="AE70" s="300"/>
      <c r="AF70" s="300"/>
      <c r="AG70" s="300"/>
      <c r="AH70" s="300"/>
      <c r="AI70" s="300"/>
      <c r="AJ70" s="300"/>
      <c r="AK70" s="300"/>
      <c r="AL70" s="300"/>
      <c r="AM70" s="300"/>
      <c r="AN70" s="300"/>
      <c r="AO70" s="300"/>
      <c r="AP70" s="300"/>
      <c r="AQ70" s="300"/>
      <c r="AR70" s="300"/>
      <c r="AS70" s="300"/>
      <c r="AT70" s="300"/>
      <c r="AU70" s="300"/>
      <c r="AV70" s="300"/>
      <c r="AW70" s="300"/>
      <c r="AX70" s="300"/>
      <c r="AY70" s="300"/>
      <c r="AZ70" s="300"/>
      <c r="BA70" s="300"/>
      <c r="BB70" s="300"/>
      <c r="BC70" s="300"/>
      <c r="BD70" s="300"/>
      <c r="BE70" s="300"/>
      <c r="BF70" s="300"/>
      <c r="BG70" s="300"/>
      <c r="BH70" s="300"/>
      <c r="BI70" s="300"/>
      <c r="BJ70" s="300"/>
      <c r="BK70" s="300"/>
      <c r="BL70" s="300"/>
      <c r="BM70" s="300"/>
      <c r="BN70" s="300"/>
      <c r="BO70" s="300"/>
      <c r="BP70" s="300"/>
      <c r="BQ70" s="300"/>
      <c r="BR70" s="300"/>
      <c r="BS70" s="300"/>
      <c r="BT70" s="300"/>
      <c r="BU70" s="300"/>
      <c r="BV70" s="300"/>
      <c r="BW70" s="300"/>
      <c r="BX70" s="300"/>
      <c r="BY70" s="300"/>
      <c r="BZ70" s="300"/>
      <c r="CA70" s="300"/>
      <c r="CB70" s="300"/>
      <c r="CC70" s="300"/>
      <c r="CD70" s="300"/>
      <c r="CE70" s="300"/>
      <c r="CF70" s="300"/>
      <c r="CG70" s="300"/>
      <c r="CH70" s="300"/>
      <c r="CI70" s="300"/>
    </row>
    <row r="71" spans="1:87" s="326" customFormat="1" ht="151.5" customHeight="1">
      <c r="A71" s="300"/>
      <c r="B71" s="246"/>
      <c r="C71" s="328" t="s">
        <v>100</v>
      </c>
      <c r="D71" s="380" t="s">
        <v>544</v>
      </c>
      <c r="E71" s="380"/>
      <c r="F71" s="380"/>
      <c r="G71" s="380"/>
      <c r="H71" s="380"/>
      <c r="I71" s="380"/>
      <c r="J71" s="246"/>
      <c r="K71" s="246"/>
      <c r="L71" s="246"/>
      <c r="M71" s="246"/>
      <c r="N71" s="246"/>
      <c r="O71" s="324"/>
      <c r="P71" s="324"/>
      <c r="Q71" s="324"/>
      <c r="R71" s="324"/>
      <c r="S71" s="324"/>
      <c r="T71" s="324"/>
      <c r="U71" s="324"/>
      <c r="V71" s="324"/>
      <c r="W71" s="325"/>
      <c r="X71" s="300"/>
      <c r="Y71" s="300"/>
      <c r="Z71" s="300"/>
      <c r="AA71" s="300"/>
      <c r="AB71" s="300"/>
      <c r="AC71" s="300"/>
      <c r="AD71" s="300"/>
      <c r="AE71" s="300"/>
      <c r="AF71" s="300"/>
      <c r="AG71" s="300"/>
      <c r="AH71" s="300"/>
      <c r="AI71" s="300"/>
      <c r="AJ71" s="300"/>
      <c r="AK71" s="300"/>
      <c r="AL71" s="300"/>
      <c r="AM71" s="300"/>
      <c r="AN71" s="300"/>
      <c r="AO71" s="300"/>
      <c r="AP71" s="300"/>
      <c r="AQ71" s="300"/>
      <c r="AR71" s="300"/>
      <c r="AS71" s="300"/>
      <c r="AT71" s="300"/>
      <c r="AU71" s="300"/>
      <c r="AV71" s="300"/>
      <c r="AW71" s="300"/>
      <c r="AX71" s="300"/>
      <c r="AY71" s="300"/>
      <c r="AZ71" s="300"/>
      <c r="BA71" s="300"/>
      <c r="BB71" s="300"/>
      <c r="BC71" s="300"/>
      <c r="BD71" s="300"/>
      <c r="BE71" s="300"/>
      <c r="BF71" s="300"/>
      <c r="BG71" s="300"/>
      <c r="BH71" s="300"/>
      <c r="BI71" s="300"/>
      <c r="BJ71" s="300"/>
      <c r="BK71" s="300"/>
      <c r="BL71" s="300"/>
      <c r="BM71" s="300"/>
      <c r="BN71" s="300"/>
      <c r="BO71" s="300"/>
      <c r="BP71" s="300"/>
      <c r="BQ71" s="300"/>
      <c r="BR71" s="300"/>
      <c r="BS71" s="300"/>
      <c r="BT71" s="300"/>
      <c r="BU71" s="300"/>
      <c r="BV71" s="300"/>
      <c r="BW71" s="300"/>
      <c r="BX71" s="300"/>
      <c r="BY71" s="300"/>
      <c r="BZ71" s="300"/>
      <c r="CA71" s="300"/>
      <c r="CB71" s="300"/>
      <c r="CC71" s="300"/>
      <c r="CD71" s="300"/>
      <c r="CE71" s="300"/>
      <c r="CF71" s="300"/>
      <c r="CG71" s="300"/>
      <c r="CH71" s="300"/>
      <c r="CI71" s="300"/>
    </row>
    <row r="72" spans="1:87" s="326" customFormat="1" ht="85.5" customHeight="1">
      <c r="A72" s="300"/>
      <c r="B72" s="246"/>
      <c r="C72" s="329" t="s">
        <v>545</v>
      </c>
      <c r="D72" s="380" t="s">
        <v>546</v>
      </c>
      <c r="E72" s="380"/>
      <c r="F72" s="380"/>
      <c r="G72" s="380"/>
      <c r="H72" s="380"/>
      <c r="I72" s="380"/>
      <c r="J72" s="246"/>
      <c r="K72" s="246"/>
      <c r="L72" s="246"/>
      <c r="M72" s="246"/>
      <c r="N72" s="246"/>
      <c r="O72" s="324"/>
      <c r="P72" s="324"/>
      <c r="Q72" s="324"/>
      <c r="R72" s="324"/>
      <c r="S72" s="324"/>
      <c r="T72" s="324"/>
      <c r="U72" s="324"/>
      <c r="V72" s="324"/>
      <c r="W72" s="325"/>
      <c r="X72" s="300"/>
      <c r="Y72" s="300"/>
      <c r="Z72" s="300"/>
      <c r="AA72" s="300"/>
      <c r="AB72" s="300"/>
      <c r="AC72" s="300"/>
      <c r="AD72" s="300"/>
      <c r="AE72" s="300"/>
      <c r="AF72" s="300"/>
      <c r="AG72" s="300"/>
      <c r="AH72" s="300"/>
      <c r="AI72" s="300"/>
      <c r="AJ72" s="300"/>
      <c r="AK72" s="300"/>
      <c r="AL72" s="300"/>
      <c r="AM72" s="300"/>
      <c r="AN72" s="300"/>
      <c r="AO72" s="300"/>
      <c r="AP72" s="300"/>
      <c r="AQ72" s="300"/>
      <c r="AR72" s="300"/>
      <c r="AS72" s="300"/>
      <c r="AT72" s="300"/>
      <c r="AU72" s="300"/>
      <c r="AV72" s="300"/>
      <c r="AW72" s="300"/>
      <c r="AX72" s="300"/>
      <c r="AY72" s="300"/>
      <c r="AZ72" s="300"/>
      <c r="BA72" s="300"/>
      <c r="BB72" s="300"/>
      <c r="BC72" s="300"/>
      <c r="BD72" s="300"/>
      <c r="BE72" s="300"/>
      <c r="BF72" s="300"/>
      <c r="BG72" s="300"/>
      <c r="BH72" s="300"/>
      <c r="BI72" s="300"/>
      <c r="BJ72" s="300"/>
      <c r="BK72" s="300"/>
      <c r="BL72" s="300"/>
      <c r="BM72" s="300"/>
      <c r="BN72" s="300"/>
      <c r="BO72" s="300"/>
      <c r="BP72" s="300"/>
      <c r="BQ72" s="300"/>
      <c r="BR72" s="300"/>
      <c r="BS72" s="300"/>
      <c r="BT72" s="300"/>
      <c r="BU72" s="300"/>
      <c r="BV72" s="300"/>
      <c r="BW72" s="300"/>
      <c r="BX72" s="300"/>
      <c r="BY72" s="300"/>
      <c r="BZ72" s="300"/>
      <c r="CA72" s="300"/>
      <c r="CB72" s="300"/>
      <c r="CC72" s="300"/>
      <c r="CD72" s="300"/>
      <c r="CE72" s="300"/>
      <c r="CF72" s="300"/>
      <c r="CG72" s="300"/>
      <c r="CH72" s="300"/>
      <c r="CI72" s="300"/>
    </row>
    <row r="73" spans="1:87" s="326" customFormat="1">
      <c r="A73" s="300"/>
      <c r="B73" s="246"/>
      <c r="C73" s="246"/>
      <c r="D73" s="246"/>
      <c r="E73" s="246"/>
      <c r="F73" s="246"/>
      <c r="G73" s="246"/>
      <c r="H73" s="246"/>
      <c r="I73" s="246"/>
      <c r="J73" s="246"/>
      <c r="K73" s="246"/>
      <c r="L73" s="246"/>
      <c r="M73" s="246"/>
      <c r="N73" s="246"/>
      <c r="O73" s="324"/>
      <c r="P73" s="324"/>
      <c r="Q73" s="324"/>
      <c r="R73" s="324"/>
      <c r="S73" s="324"/>
      <c r="T73" s="324"/>
      <c r="U73" s="324"/>
      <c r="V73" s="324"/>
      <c r="W73" s="325"/>
      <c r="X73" s="300"/>
      <c r="Y73" s="300"/>
      <c r="Z73" s="300"/>
      <c r="AA73" s="300"/>
      <c r="AB73" s="300"/>
      <c r="AC73" s="300"/>
      <c r="AD73" s="300"/>
      <c r="AE73" s="300"/>
      <c r="AF73" s="300"/>
      <c r="AG73" s="300"/>
      <c r="AH73" s="300"/>
      <c r="AI73" s="300"/>
      <c r="AJ73" s="300"/>
      <c r="AK73" s="300"/>
      <c r="AL73" s="300"/>
      <c r="AM73" s="300"/>
      <c r="AN73" s="300"/>
      <c r="AO73" s="300"/>
      <c r="AP73" s="300"/>
      <c r="AQ73" s="300"/>
      <c r="AR73" s="300"/>
      <c r="AS73" s="300"/>
      <c r="AT73" s="300"/>
      <c r="AU73" s="300"/>
      <c r="AV73" s="300"/>
      <c r="AW73" s="300"/>
      <c r="AX73" s="300"/>
      <c r="AY73" s="300"/>
      <c r="AZ73" s="300"/>
      <c r="BA73" s="300"/>
      <c r="BB73" s="300"/>
      <c r="BC73" s="300"/>
      <c r="BD73" s="300"/>
      <c r="BE73" s="300"/>
      <c r="BF73" s="300"/>
      <c r="BG73" s="300"/>
      <c r="BH73" s="300"/>
      <c r="BI73" s="300"/>
      <c r="BJ73" s="300"/>
      <c r="BK73" s="300"/>
      <c r="BL73" s="300"/>
      <c r="BM73" s="300"/>
      <c r="BN73" s="300"/>
      <c r="BO73" s="300"/>
      <c r="BP73" s="300"/>
      <c r="BQ73" s="300"/>
      <c r="BR73" s="300"/>
      <c r="BS73" s="300"/>
      <c r="BT73" s="300"/>
      <c r="BU73" s="300"/>
      <c r="BV73" s="300"/>
      <c r="BW73" s="300"/>
      <c r="BX73" s="300"/>
      <c r="BY73" s="300"/>
      <c r="BZ73" s="300"/>
      <c r="CA73" s="300"/>
      <c r="CB73" s="300"/>
      <c r="CC73" s="300"/>
      <c r="CD73" s="300"/>
      <c r="CE73" s="300"/>
      <c r="CF73" s="300"/>
      <c r="CG73" s="300"/>
      <c r="CH73" s="300"/>
      <c r="CI73" s="300"/>
    </row>
    <row r="74" spans="1:87" s="326" customFormat="1">
      <c r="A74" s="300"/>
      <c r="B74" s="246"/>
      <c r="C74" s="246"/>
      <c r="D74" s="246"/>
      <c r="E74" s="246"/>
      <c r="F74" s="246"/>
      <c r="G74" s="246"/>
      <c r="H74" s="246"/>
      <c r="I74" s="246"/>
      <c r="J74" s="246"/>
      <c r="K74" s="246"/>
      <c r="L74" s="246"/>
      <c r="M74" s="246"/>
      <c r="N74" s="246"/>
      <c r="O74" s="324"/>
      <c r="P74" s="324"/>
      <c r="Q74" s="324"/>
      <c r="R74" s="324"/>
      <c r="S74" s="324"/>
      <c r="T74" s="324"/>
      <c r="U74" s="324"/>
      <c r="V74" s="324"/>
      <c r="W74" s="325"/>
      <c r="X74" s="300"/>
      <c r="Y74" s="300"/>
      <c r="Z74" s="300"/>
      <c r="AA74" s="300"/>
      <c r="AB74" s="300"/>
      <c r="AC74" s="300"/>
      <c r="AD74" s="300"/>
      <c r="AE74" s="300"/>
      <c r="AF74" s="300"/>
      <c r="AG74" s="300"/>
      <c r="AH74" s="300"/>
      <c r="AI74" s="300"/>
      <c r="AJ74" s="300"/>
      <c r="AK74" s="300"/>
      <c r="AL74" s="300"/>
      <c r="AM74" s="300"/>
      <c r="AN74" s="300"/>
      <c r="AO74" s="300"/>
      <c r="AP74" s="300"/>
      <c r="AQ74" s="300"/>
      <c r="AR74" s="300"/>
      <c r="AS74" s="300"/>
      <c r="AT74" s="300"/>
      <c r="AU74" s="300"/>
      <c r="AV74" s="300"/>
      <c r="AW74" s="300"/>
      <c r="AX74" s="300"/>
      <c r="AY74" s="300"/>
      <c r="AZ74" s="300"/>
      <c r="BA74" s="300"/>
      <c r="BB74" s="300"/>
      <c r="BC74" s="300"/>
      <c r="BD74" s="300"/>
      <c r="BE74" s="300"/>
      <c r="BF74" s="300"/>
      <c r="BG74" s="300"/>
      <c r="BH74" s="300"/>
      <c r="BI74" s="300"/>
      <c r="BJ74" s="300"/>
      <c r="BK74" s="300"/>
      <c r="BL74" s="300"/>
      <c r="BM74" s="300"/>
      <c r="BN74" s="300"/>
      <c r="BO74" s="300"/>
      <c r="BP74" s="300"/>
      <c r="BQ74" s="300"/>
      <c r="BR74" s="300"/>
      <c r="BS74" s="300"/>
      <c r="BT74" s="300"/>
      <c r="BU74" s="300"/>
      <c r="BV74" s="300"/>
      <c r="BW74" s="300"/>
      <c r="BX74" s="300"/>
      <c r="BY74" s="300"/>
      <c r="BZ74" s="300"/>
      <c r="CA74" s="300"/>
      <c r="CB74" s="300"/>
      <c r="CC74" s="300"/>
      <c r="CD74" s="300"/>
      <c r="CE74" s="300"/>
      <c r="CF74" s="300"/>
      <c r="CG74" s="300"/>
      <c r="CH74" s="300"/>
      <c r="CI74" s="300"/>
    </row>
    <row r="75" spans="1:87">
      <c r="B75" s="33"/>
      <c r="C75" s="33"/>
      <c r="D75" s="33"/>
      <c r="E75" s="33"/>
      <c r="F75" s="33"/>
      <c r="G75" s="33"/>
      <c r="H75" s="33"/>
      <c r="I75" s="33"/>
      <c r="J75" s="33"/>
      <c r="K75" s="33"/>
      <c r="L75" s="33"/>
      <c r="M75" s="33"/>
      <c r="N75" s="33"/>
      <c r="O75" s="33"/>
      <c r="P75" s="33"/>
      <c r="Q75" s="33"/>
      <c r="R75" s="33"/>
      <c r="S75" s="33"/>
      <c r="T75" s="33"/>
      <c r="U75" s="33"/>
      <c r="V75" s="39"/>
      <c r="W75" s="40"/>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row>
    <row r="76" spans="1:87">
      <c r="B76" s="33"/>
      <c r="C76" s="33"/>
      <c r="D76" s="33"/>
      <c r="E76" s="33"/>
      <c r="F76" s="33"/>
      <c r="G76" s="33"/>
      <c r="H76" s="33"/>
      <c r="I76" s="33"/>
      <c r="J76" s="33"/>
      <c r="K76" s="33"/>
      <c r="L76" s="33"/>
      <c r="M76" s="33"/>
      <c r="N76" s="33"/>
      <c r="O76" s="33"/>
      <c r="P76" s="33"/>
      <c r="Q76" s="33"/>
      <c r="R76" s="33"/>
      <c r="S76" s="33"/>
      <c r="T76" s="33"/>
      <c r="U76" s="33"/>
      <c r="V76" s="39"/>
      <c r="W76" s="40"/>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row>
    <row r="77" spans="1:87">
      <c r="B77" s="33"/>
      <c r="C77" s="33"/>
      <c r="D77" s="33"/>
      <c r="E77" s="33"/>
      <c r="F77" s="33"/>
      <c r="G77" s="33"/>
      <c r="H77" s="33"/>
      <c r="I77" s="33"/>
      <c r="J77" s="33"/>
      <c r="K77" s="33"/>
      <c r="L77" s="33"/>
      <c r="M77" s="33"/>
      <c r="N77" s="33"/>
      <c r="O77" s="33"/>
      <c r="P77" s="33"/>
      <c r="Q77" s="33"/>
      <c r="R77" s="33"/>
      <c r="S77" s="33"/>
      <c r="T77" s="33"/>
      <c r="U77" s="33"/>
      <c r="V77" s="39"/>
      <c r="W77" s="40"/>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row>
    <row r="78" spans="1:87">
      <c r="B78" s="33"/>
      <c r="C78" s="33"/>
      <c r="D78" s="33"/>
      <c r="E78" s="33"/>
      <c r="F78" s="33"/>
      <c r="G78" s="33"/>
      <c r="H78" s="33"/>
      <c r="I78" s="33"/>
      <c r="J78" s="33"/>
      <c r="K78" s="33"/>
      <c r="L78" s="33"/>
      <c r="M78" s="33"/>
      <c r="N78" s="33"/>
      <c r="O78" s="33"/>
      <c r="P78" s="33"/>
      <c r="Q78" s="33"/>
      <c r="R78" s="33"/>
      <c r="S78" s="33"/>
      <c r="T78" s="33"/>
      <c r="U78" s="33"/>
      <c r="V78" s="39"/>
      <c r="W78" s="40"/>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row>
    <row r="79" spans="1:87">
      <c r="B79" s="33"/>
      <c r="C79" s="33"/>
      <c r="D79" s="33"/>
      <c r="E79" s="33"/>
      <c r="F79" s="33"/>
      <c r="G79" s="33"/>
      <c r="H79" s="33"/>
      <c r="I79" s="33"/>
      <c r="J79" s="33"/>
      <c r="K79" s="33"/>
      <c r="L79" s="33"/>
      <c r="M79" s="33"/>
      <c r="N79" s="33"/>
      <c r="O79" s="33"/>
      <c r="P79" s="33"/>
      <c r="Q79" s="33"/>
      <c r="R79" s="33"/>
      <c r="S79" s="33"/>
      <c r="T79" s="33"/>
      <c r="U79" s="33"/>
      <c r="V79" s="39"/>
      <c r="W79" s="40"/>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row>
    <row r="80" spans="1:87">
      <c r="B80" s="33"/>
      <c r="C80" s="33"/>
      <c r="D80" s="33"/>
      <c r="E80" s="33"/>
      <c r="F80" s="33"/>
      <c r="G80" s="33"/>
      <c r="H80" s="33"/>
      <c r="I80" s="33"/>
      <c r="J80" s="33"/>
      <c r="K80" s="33"/>
      <c r="L80" s="33"/>
      <c r="M80" s="33"/>
      <c r="N80" s="33"/>
      <c r="O80" s="33"/>
      <c r="P80" s="33"/>
      <c r="Q80" s="33"/>
      <c r="R80" s="33"/>
      <c r="S80" s="33"/>
      <c r="T80" s="33"/>
      <c r="U80" s="33"/>
      <c r="V80" s="39"/>
      <c r="W80" s="40"/>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row>
    <row r="81" spans="2:87">
      <c r="B81" s="33"/>
      <c r="C81" s="33"/>
      <c r="D81" s="33"/>
      <c r="E81" s="33"/>
      <c r="F81" s="33"/>
      <c r="G81" s="33"/>
      <c r="H81" s="33"/>
      <c r="I81" s="33"/>
      <c r="J81" s="33"/>
      <c r="K81" s="33"/>
      <c r="L81" s="33"/>
      <c r="M81" s="33"/>
      <c r="N81" s="33"/>
      <c r="O81" s="33"/>
      <c r="P81" s="33"/>
      <c r="Q81" s="33"/>
      <c r="R81" s="33"/>
      <c r="S81" s="33"/>
      <c r="T81" s="33"/>
      <c r="U81" s="33"/>
      <c r="V81" s="39"/>
      <c r="W81" s="40"/>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row>
    <row r="82" spans="2:87">
      <c r="B82" s="33"/>
      <c r="C82" s="33"/>
      <c r="D82" s="33"/>
      <c r="E82" s="33"/>
      <c r="F82" s="33"/>
      <c r="G82" s="33"/>
      <c r="H82" s="33"/>
      <c r="I82" s="33"/>
      <c r="J82" s="33"/>
      <c r="K82" s="33"/>
      <c r="L82" s="33"/>
      <c r="M82" s="33"/>
      <c r="N82" s="33"/>
      <c r="O82" s="33"/>
      <c r="P82" s="33"/>
      <c r="Q82" s="33"/>
      <c r="R82" s="33"/>
      <c r="S82" s="33"/>
      <c r="T82" s="33"/>
      <c r="U82" s="33"/>
      <c r="V82" s="39"/>
      <c r="W82" s="40"/>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row>
    <row r="83" spans="2:87">
      <c r="B83" s="33"/>
      <c r="C83" s="33"/>
      <c r="D83" s="33"/>
      <c r="E83" s="33"/>
      <c r="F83" s="33"/>
      <c r="G83" s="33"/>
      <c r="H83" s="33"/>
      <c r="I83" s="33"/>
      <c r="J83" s="33"/>
      <c r="K83" s="33"/>
      <c r="L83" s="33"/>
      <c r="M83" s="33"/>
      <c r="N83" s="33"/>
      <c r="O83" s="33"/>
      <c r="P83" s="33"/>
      <c r="Q83" s="33"/>
      <c r="R83" s="33"/>
      <c r="S83" s="33"/>
      <c r="T83" s="33"/>
      <c r="U83" s="33"/>
      <c r="V83" s="39"/>
      <c r="W83" s="40"/>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row>
    <row r="84" spans="2:87">
      <c r="B84" s="33"/>
      <c r="C84" s="33"/>
      <c r="D84" s="33"/>
      <c r="E84" s="33"/>
      <c r="F84" s="33"/>
      <c r="G84" s="33"/>
      <c r="H84" s="33"/>
      <c r="I84" s="33"/>
      <c r="J84" s="33"/>
      <c r="K84" s="33"/>
      <c r="L84" s="33"/>
      <c r="M84" s="33"/>
      <c r="N84" s="33"/>
      <c r="O84" s="33"/>
      <c r="P84" s="33"/>
      <c r="Q84" s="33"/>
      <c r="R84" s="33"/>
      <c r="S84" s="33"/>
      <c r="T84" s="33"/>
      <c r="U84" s="33"/>
      <c r="V84" s="39"/>
      <c r="W84" s="40"/>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row>
    <row r="85" spans="2:87">
      <c r="B85" s="33"/>
      <c r="C85" s="33"/>
      <c r="D85" s="33"/>
      <c r="E85" s="33"/>
      <c r="F85" s="33"/>
      <c r="G85" s="33"/>
      <c r="H85" s="33"/>
      <c r="I85" s="33"/>
      <c r="J85" s="33"/>
      <c r="K85" s="33"/>
      <c r="L85" s="33"/>
      <c r="M85" s="33"/>
      <c r="N85" s="33"/>
      <c r="O85" s="33"/>
      <c r="P85" s="33"/>
      <c r="Q85" s="33"/>
      <c r="R85" s="33"/>
      <c r="S85" s="33"/>
      <c r="T85" s="33"/>
      <c r="U85" s="33"/>
      <c r="V85" s="39"/>
      <c r="W85" s="40"/>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row>
    <row r="86" spans="2:87">
      <c r="B86" s="33"/>
      <c r="C86" s="33"/>
      <c r="D86" s="33"/>
      <c r="E86" s="33"/>
      <c r="F86" s="33"/>
      <c r="G86" s="33"/>
      <c r="H86" s="33"/>
      <c r="I86" s="33"/>
      <c r="J86" s="33"/>
      <c r="K86" s="33"/>
      <c r="L86" s="33"/>
      <c r="M86" s="33"/>
      <c r="N86" s="33"/>
      <c r="O86" s="33"/>
      <c r="P86" s="33"/>
      <c r="Q86" s="33"/>
      <c r="R86" s="33"/>
      <c r="S86" s="33"/>
      <c r="T86" s="33"/>
      <c r="U86" s="33"/>
      <c r="V86" s="39"/>
      <c r="W86" s="40"/>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row>
    <row r="87" spans="2:87">
      <c r="B87" s="33"/>
      <c r="C87" s="33"/>
      <c r="D87" s="33"/>
      <c r="E87" s="33"/>
      <c r="F87" s="33"/>
      <c r="G87" s="33"/>
      <c r="H87" s="33"/>
      <c r="I87" s="33"/>
      <c r="J87" s="33"/>
      <c r="K87" s="33"/>
      <c r="L87" s="33"/>
      <c r="M87" s="33"/>
      <c r="N87" s="33"/>
      <c r="O87" s="33"/>
      <c r="P87" s="33"/>
      <c r="Q87" s="33"/>
      <c r="R87" s="33"/>
      <c r="S87" s="33"/>
      <c r="T87" s="33"/>
      <c r="U87" s="33"/>
      <c r="V87" s="39"/>
      <c r="W87" s="40"/>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row>
    <row r="88" spans="2:87">
      <c r="B88" s="33"/>
      <c r="C88" s="33"/>
      <c r="D88" s="33"/>
      <c r="E88" s="33"/>
      <c r="F88" s="33"/>
      <c r="G88" s="33"/>
      <c r="H88" s="33"/>
      <c r="I88" s="33"/>
      <c r="J88" s="33"/>
      <c r="K88" s="33"/>
      <c r="L88" s="33"/>
      <c r="M88" s="33"/>
      <c r="N88" s="33"/>
      <c r="O88" s="33"/>
      <c r="P88" s="33"/>
      <c r="Q88" s="33"/>
      <c r="R88" s="33"/>
      <c r="S88" s="33"/>
      <c r="T88" s="33"/>
      <c r="U88" s="33"/>
      <c r="V88" s="39"/>
      <c r="W88" s="40"/>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row>
    <row r="89" spans="2:87">
      <c r="B89" s="33"/>
      <c r="C89" s="33"/>
      <c r="D89" s="33"/>
      <c r="E89" s="33"/>
      <c r="F89" s="33"/>
      <c r="G89" s="33"/>
      <c r="H89" s="33"/>
      <c r="I89" s="33"/>
      <c r="J89" s="33"/>
      <c r="K89" s="33"/>
      <c r="L89" s="33"/>
      <c r="M89" s="33"/>
      <c r="N89" s="33"/>
      <c r="O89" s="33"/>
      <c r="P89" s="33"/>
      <c r="Q89" s="33"/>
      <c r="R89" s="33"/>
      <c r="S89" s="33"/>
      <c r="T89" s="33"/>
      <c r="U89" s="33"/>
      <c r="V89" s="39"/>
      <c r="W89" s="40"/>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row>
    <row r="90" spans="2:87">
      <c r="B90" s="33"/>
      <c r="C90" s="33"/>
      <c r="D90" s="33"/>
      <c r="E90" s="33"/>
      <c r="F90" s="33"/>
      <c r="G90" s="33"/>
      <c r="H90" s="33"/>
      <c r="I90" s="33"/>
      <c r="J90" s="33"/>
      <c r="K90" s="33"/>
      <c r="L90" s="33"/>
      <c r="M90" s="33"/>
      <c r="N90" s="33"/>
      <c r="O90" s="33"/>
      <c r="P90" s="33"/>
      <c r="Q90" s="33"/>
      <c r="R90" s="33"/>
      <c r="S90" s="33"/>
      <c r="T90" s="33"/>
      <c r="U90" s="33"/>
      <c r="V90" s="39"/>
      <c r="W90" s="40"/>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row>
    <row r="91" spans="2:87">
      <c r="B91" s="33"/>
      <c r="C91" s="33"/>
      <c r="D91" s="33"/>
      <c r="E91" s="33"/>
      <c r="F91" s="33"/>
      <c r="G91" s="33"/>
      <c r="H91" s="33"/>
      <c r="I91" s="33"/>
      <c r="J91" s="33"/>
      <c r="K91" s="33"/>
      <c r="L91" s="33"/>
      <c r="M91" s="33"/>
      <c r="N91" s="33"/>
      <c r="O91" s="33"/>
      <c r="P91" s="33"/>
      <c r="Q91" s="33"/>
      <c r="R91" s="33"/>
      <c r="S91" s="33"/>
      <c r="T91" s="33"/>
      <c r="U91" s="33"/>
      <c r="V91" s="39"/>
      <c r="W91" s="40"/>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row>
    <row r="92" spans="2:87">
      <c r="B92" s="33"/>
      <c r="C92" s="33"/>
      <c r="D92" s="33"/>
      <c r="E92" s="33"/>
      <c r="F92" s="33"/>
      <c r="G92" s="33"/>
      <c r="H92" s="33"/>
      <c r="I92" s="33"/>
      <c r="J92" s="33"/>
      <c r="K92" s="33"/>
      <c r="L92" s="33"/>
      <c r="M92" s="33"/>
      <c r="N92" s="33"/>
      <c r="O92" s="33"/>
      <c r="P92" s="33"/>
      <c r="Q92" s="33"/>
      <c r="R92" s="33"/>
      <c r="S92" s="33"/>
      <c r="T92" s="33"/>
      <c r="U92" s="33"/>
      <c r="V92" s="39"/>
      <c r="W92" s="40"/>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row>
    <row r="93" spans="2:87">
      <c r="B93" s="33"/>
      <c r="C93" s="33"/>
      <c r="D93" s="33"/>
      <c r="E93" s="33"/>
      <c r="F93" s="33"/>
      <c r="G93" s="33"/>
      <c r="H93" s="33"/>
      <c r="I93" s="33"/>
      <c r="J93" s="33"/>
      <c r="K93" s="33"/>
      <c r="L93" s="33"/>
      <c r="M93" s="33"/>
      <c r="N93" s="33"/>
      <c r="O93" s="33"/>
      <c r="P93" s="33"/>
      <c r="Q93" s="33"/>
      <c r="R93" s="33"/>
      <c r="S93" s="33"/>
      <c r="T93" s="33"/>
      <c r="U93" s="33"/>
      <c r="V93" s="39"/>
      <c r="W93" s="40"/>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row>
    <row r="94" spans="2:87">
      <c r="B94" s="33"/>
      <c r="C94" s="33"/>
      <c r="D94" s="33"/>
      <c r="E94" s="33"/>
      <c r="F94" s="33"/>
      <c r="G94" s="33"/>
      <c r="H94" s="33"/>
      <c r="I94" s="33"/>
      <c r="J94" s="33"/>
      <c r="K94" s="33"/>
      <c r="L94" s="33"/>
      <c r="M94" s="33"/>
      <c r="N94" s="33"/>
      <c r="O94" s="33"/>
      <c r="P94" s="33"/>
      <c r="Q94" s="33"/>
      <c r="R94" s="33"/>
      <c r="S94" s="33"/>
      <c r="T94" s="33"/>
      <c r="U94" s="33"/>
      <c r="V94" s="39"/>
      <c r="W94" s="40"/>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row>
    <row r="95" spans="2:87">
      <c r="B95" s="33"/>
      <c r="C95" s="33"/>
      <c r="D95" s="33"/>
      <c r="E95" s="33"/>
      <c r="F95" s="33"/>
      <c r="G95" s="33"/>
      <c r="H95" s="33"/>
      <c r="I95" s="33"/>
      <c r="J95" s="33"/>
      <c r="K95" s="33"/>
      <c r="L95" s="33"/>
      <c r="M95" s="33"/>
      <c r="N95" s="33"/>
      <c r="O95" s="33"/>
      <c r="P95" s="33"/>
      <c r="Q95" s="33"/>
      <c r="R95" s="33"/>
      <c r="S95" s="33"/>
      <c r="T95" s="33"/>
      <c r="U95" s="33"/>
      <c r="V95" s="39"/>
      <c r="W95" s="40"/>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row>
    <row r="96" spans="2:87">
      <c r="B96" s="33"/>
      <c r="C96" s="33"/>
      <c r="D96" s="33"/>
      <c r="E96" s="33"/>
      <c r="F96" s="33"/>
      <c r="G96" s="33"/>
      <c r="H96" s="33"/>
      <c r="I96" s="33"/>
      <c r="J96" s="33"/>
      <c r="K96" s="33"/>
      <c r="L96" s="33"/>
      <c r="M96" s="33"/>
      <c r="N96" s="33"/>
      <c r="O96" s="33"/>
      <c r="P96" s="33"/>
      <c r="Q96" s="33"/>
      <c r="R96" s="33"/>
      <c r="S96" s="33"/>
      <c r="T96" s="33"/>
      <c r="U96" s="33"/>
      <c r="V96" s="39"/>
      <c r="W96" s="40"/>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row>
    <row r="97" spans="2:87">
      <c r="B97" s="33"/>
      <c r="C97" s="33"/>
      <c r="D97" s="33"/>
      <c r="E97" s="33"/>
      <c r="F97" s="33"/>
      <c r="G97" s="33"/>
      <c r="H97" s="33"/>
      <c r="I97" s="33"/>
      <c r="J97" s="33"/>
      <c r="K97" s="33"/>
      <c r="L97" s="33"/>
      <c r="M97" s="33"/>
      <c r="N97" s="33"/>
      <c r="O97" s="33"/>
      <c r="P97" s="33"/>
      <c r="Q97" s="33"/>
      <c r="R97" s="33"/>
      <c r="S97" s="33"/>
      <c r="T97" s="33"/>
      <c r="U97" s="33"/>
      <c r="V97" s="39"/>
      <c r="W97" s="40"/>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row>
    <row r="98" spans="2:87">
      <c r="B98" s="33"/>
      <c r="C98" s="33"/>
      <c r="D98" s="33"/>
      <c r="E98" s="33"/>
      <c r="F98" s="33"/>
      <c r="G98" s="33"/>
      <c r="H98" s="33"/>
      <c r="I98" s="33"/>
      <c r="J98" s="33"/>
      <c r="K98" s="33"/>
      <c r="L98" s="33"/>
      <c r="M98" s="33"/>
      <c r="N98" s="33"/>
      <c r="O98" s="33"/>
      <c r="P98" s="33"/>
      <c r="Q98" s="33"/>
      <c r="R98" s="33"/>
      <c r="S98" s="33"/>
      <c r="T98" s="33"/>
      <c r="U98" s="33"/>
      <c r="V98" s="39"/>
      <c r="W98" s="40"/>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row>
    <row r="99" spans="2:87">
      <c r="B99" s="33"/>
      <c r="C99" s="33"/>
      <c r="D99" s="33"/>
      <c r="E99" s="33"/>
      <c r="F99" s="33"/>
      <c r="G99" s="33"/>
      <c r="H99" s="33"/>
      <c r="I99" s="33"/>
      <c r="J99" s="33"/>
      <c r="K99" s="33"/>
      <c r="L99" s="33"/>
      <c r="M99" s="33"/>
      <c r="N99" s="33"/>
      <c r="O99" s="33"/>
      <c r="P99" s="33"/>
      <c r="Q99" s="33"/>
      <c r="R99" s="33"/>
      <c r="S99" s="33"/>
      <c r="T99" s="33"/>
      <c r="U99" s="33"/>
      <c r="V99" s="39"/>
      <c r="W99" s="40"/>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row>
    <row r="100" spans="2:87">
      <c r="B100" s="33"/>
      <c r="C100" s="33"/>
      <c r="D100" s="33"/>
      <c r="E100" s="33"/>
      <c r="F100" s="33"/>
      <c r="G100" s="33"/>
      <c r="H100" s="33"/>
      <c r="I100" s="33"/>
      <c r="J100" s="33"/>
      <c r="K100" s="33"/>
      <c r="L100" s="33"/>
      <c r="M100" s="33"/>
      <c r="N100" s="33"/>
      <c r="O100" s="33"/>
      <c r="P100" s="33"/>
      <c r="Q100" s="33"/>
      <c r="R100" s="33"/>
      <c r="S100" s="33"/>
      <c r="T100" s="33"/>
      <c r="U100" s="33"/>
      <c r="V100" s="39"/>
      <c r="W100" s="40"/>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row>
    <row r="101" spans="2:87">
      <c r="B101" s="33"/>
      <c r="C101" s="33"/>
      <c r="D101" s="33"/>
      <c r="E101" s="33"/>
      <c r="F101" s="33"/>
      <c r="G101" s="33"/>
      <c r="H101" s="33"/>
      <c r="I101" s="33"/>
      <c r="J101" s="33"/>
      <c r="K101" s="33"/>
      <c r="L101" s="33"/>
      <c r="M101" s="33"/>
      <c r="N101" s="33"/>
      <c r="O101" s="33"/>
      <c r="P101" s="33"/>
      <c r="Q101" s="33"/>
      <c r="R101" s="33"/>
      <c r="S101" s="33"/>
      <c r="T101" s="33"/>
      <c r="U101" s="33"/>
      <c r="V101" s="39"/>
      <c r="W101" s="40"/>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row>
    <row r="102" spans="2:87">
      <c r="B102" s="33"/>
      <c r="C102" s="33"/>
      <c r="D102" s="33"/>
      <c r="E102" s="33"/>
      <c r="F102" s="33"/>
      <c r="G102" s="33"/>
      <c r="H102" s="33"/>
      <c r="I102" s="33"/>
      <c r="J102" s="33"/>
      <c r="K102" s="33"/>
      <c r="L102" s="33"/>
      <c r="M102" s="33"/>
      <c r="N102" s="33"/>
      <c r="O102" s="33"/>
      <c r="P102" s="33"/>
      <c r="Q102" s="33"/>
      <c r="R102" s="33"/>
      <c r="S102" s="33"/>
      <c r="T102" s="33"/>
      <c r="U102" s="33"/>
      <c r="V102" s="39"/>
      <c r="W102" s="40"/>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row>
    <row r="103" spans="2:87">
      <c r="B103" s="33"/>
      <c r="C103" s="33"/>
      <c r="D103" s="33"/>
      <c r="E103" s="33"/>
      <c r="F103" s="33"/>
      <c r="G103" s="33"/>
      <c r="H103" s="33"/>
      <c r="I103" s="33"/>
      <c r="J103" s="33"/>
      <c r="K103" s="33"/>
      <c r="L103" s="33"/>
      <c r="M103" s="33"/>
      <c r="N103" s="33"/>
      <c r="O103" s="33"/>
      <c r="P103" s="33"/>
      <c r="Q103" s="33"/>
      <c r="R103" s="33"/>
      <c r="S103" s="33"/>
      <c r="T103" s="33"/>
      <c r="U103" s="33"/>
      <c r="V103" s="39"/>
      <c r="W103" s="40"/>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row>
    <row r="104" spans="2:87">
      <c r="B104" s="33"/>
      <c r="C104" s="33"/>
      <c r="D104" s="33"/>
      <c r="E104" s="33"/>
      <c r="F104" s="33"/>
      <c r="G104" s="33"/>
      <c r="H104" s="33"/>
      <c r="I104" s="33"/>
      <c r="J104" s="33"/>
      <c r="K104" s="33"/>
      <c r="L104" s="33"/>
      <c r="M104" s="33"/>
      <c r="N104" s="33"/>
      <c r="O104" s="33"/>
      <c r="P104" s="33"/>
      <c r="Q104" s="33"/>
      <c r="R104" s="33"/>
      <c r="S104" s="33"/>
      <c r="T104" s="33"/>
      <c r="U104" s="33"/>
      <c r="V104" s="39"/>
      <c r="W104" s="40"/>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row>
    <row r="105" spans="2:87">
      <c r="B105" s="33"/>
      <c r="C105" s="33"/>
      <c r="D105" s="33"/>
      <c r="E105" s="33"/>
      <c r="F105" s="33"/>
      <c r="G105" s="33"/>
      <c r="H105" s="33"/>
      <c r="I105" s="33"/>
      <c r="J105" s="33"/>
      <c r="K105" s="33"/>
      <c r="L105" s="33"/>
      <c r="M105" s="33"/>
      <c r="N105" s="33"/>
      <c r="O105" s="33"/>
      <c r="P105" s="33"/>
      <c r="Q105" s="33"/>
      <c r="R105" s="33"/>
      <c r="S105" s="33"/>
      <c r="T105" s="33"/>
      <c r="U105" s="33"/>
      <c r="V105" s="39"/>
      <c r="W105" s="40"/>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row>
    <row r="106" spans="2:87">
      <c r="B106" s="33"/>
      <c r="C106" s="33"/>
      <c r="D106" s="33"/>
      <c r="E106" s="33"/>
      <c r="F106" s="33"/>
      <c r="G106" s="33"/>
      <c r="H106" s="33"/>
      <c r="I106" s="33"/>
      <c r="J106" s="33"/>
      <c r="K106" s="33"/>
      <c r="L106" s="33"/>
      <c r="M106" s="33"/>
      <c r="N106" s="33"/>
      <c r="O106" s="33"/>
      <c r="P106" s="33"/>
      <c r="Q106" s="33"/>
      <c r="R106" s="33"/>
      <c r="S106" s="33"/>
      <c r="T106" s="33"/>
      <c r="U106" s="33"/>
      <c r="V106" s="39"/>
      <c r="W106" s="40"/>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row>
    <row r="107" spans="2:87">
      <c r="B107" s="33"/>
      <c r="C107" s="33"/>
      <c r="D107" s="33"/>
      <c r="E107" s="33"/>
      <c r="F107" s="33"/>
      <c r="G107" s="33"/>
      <c r="H107" s="33"/>
      <c r="I107" s="33"/>
      <c r="J107" s="33"/>
      <c r="K107" s="33"/>
      <c r="L107" s="33"/>
      <c r="M107" s="33"/>
      <c r="N107" s="33"/>
      <c r="O107" s="33"/>
      <c r="P107" s="33"/>
      <c r="Q107" s="33"/>
      <c r="R107" s="33"/>
      <c r="S107" s="33"/>
      <c r="T107" s="33"/>
      <c r="U107" s="33"/>
      <c r="V107" s="39"/>
      <c r="W107" s="40"/>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row>
    <row r="108" spans="2:87">
      <c r="B108" s="33"/>
      <c r="C108" s="33"/>
      <c r="D108" s="33"/>
      <c r="E108" s="33"/>
      <c r="F108" s="33"/>
      <c r="G108" s="33"/>
      <c r="H108" s="33"/>
      <c r="I108" s="33"/>
      <c r="J108" s="33"/>
      <c r="K108" s="33"/>
      <c r="L108" s="33"/>
      <c r="M108" s="33"/>
      <c r="N108" s="33"/>
      <c r="O108" s="33"/>
      <c r="P108" s="33"/>
      <c r="Q108" s="33"/>
      <c r="R108" s="33"/>
      <c r="S108" s="33"/>
      <c r="T108" s="33"/>
      <c r="U108" s="33"/>
      <c r="V108" s="39"/>
      <c r="W108" s="40"/>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row>
    <row r="109" spans="2:87">
      <c r="B109" s="33"/>
      <c r="C109" s="33"/>
      <c r="D109" s="33"/>
      <c r="E109" s="33"/>
      <c r="F109" s="33"/>
      <c r="G109" s="33"/>
      <c r="H109" s="33"/>
      <c r="I109" s="33"/>
      <c r="J109" s="33"/>
      <c r="K109" s="33"/>
      <c r="L109" s="33"/>
      <c r="M109" s="33"/>
      <c r="N109" s="33"/>
      <c r="O109" s="33"/>
      <c r="P109" s="33"/>
      <c r="Q109" s="33"/>
      <c r="R109" s="33"/>
      <c r="S109" s="33"/>
      <c r="T109" s="33"/>
      <c r="U109" s="33"/>
      <c r="V109" s="39"/>
      <c r="W109" s="40"/>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row>
    <row r="110" spans="2:87">
      <c r="B110" s="33"/>
      <c r="C110" s="33"/>
      <c r="D110" s="33"/>
      <c r="E110" s="33"/>
      <c r="F110" s="33"/>
      <c r="G110" s="33"/>
      <c r="H110" s="33"/>
      <c r="I110" s="33"/>
      <c r="J110" s="33"/>
      <c r="K110" s="33"/>
      <c r="L110" s="33"/>
      <c r="M110" s="33"/>
      <c r="N110" s="33"/>
      <c r="O110" s="33"/>
      <c r="P110" s="33"/>
      <c r="Q110" s="33"/>
      <c r="R110" s="33"/>
      <c r="S110" s="33"/>
      <c r="T110" s="33"/>
      <c r="U110" s="33"/>
      <c r="V110" s="39"/>
      <c r="W110" s="40"/>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row>
    <row r="111" spans="2:87">
      <c r="B111" s="33"/>
      <c r="C111" s="33"/>
      <c r="D111" s="33"/>
      <c r="E111" s="33"/>
      <c r="F111" s="33"/>
      <c r="G111" s="33"/>
      <c r="H111" s="33"/>
      <c r="I111" s="33"/>
      <c r="J111" s="33"/>
      <c r="K111" s="33"/>
      <c r="L111" s="33"/>
      <c r="M111" s="33"/>
      <c r="N111" s="33"/>
      <c r="O111" s="33"/>
      <c r="P111" s="33"/>
      <c r="Q111" s="33"/>
      <c r="R111" s="33"/>
      <c r="S111" s="33"/>
      <c r="T111" s="33"/>
      <c r="U111" s="33"/>
      <c r="V111" s="39"/>
      <c r="W111" s="40"/>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row>
    <row r="112" spans="2:87">
      <c r="B112" s="33"/>
      <c r="C112" s="33"/>
      <c r="D112" s="33"/>
      <c r="E112" s="33"/>
      <c r="F112" s="33"/>
      <c r="G112" s="33"/>
      <c r="H112" s="33"/>
      <c r="I112" s="33"/>
      <c r="J112" s="33"/>
      <c r="K112" s="33"/>
      <c r="L112" s="33"/>
      <c r="M112" s="33"/>
      <c r="N112" s="33"/>
      <c r="O112" s="33"/>
      <c r="P112" s="33"/>
      <c r="Q112" s="33"/>
      <c r="R112" s="33"/>
      <c r="S112" s="33"/>
      <c r="T112" s="33"/>
      <c r="U112" s="33"/>
      <c r="V112" s="39"/>
      <c r="W112" s="40"/>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row>
    <row r="113" spans="2:87">
      <c r="B113" s="33"/>
      <c r="C113" s="33"/>
      <c r="D113" s="33"/>
      <c r="E113" s="33"/>
      <c r="F113" s="33"/>
      <c r="G113" s="33"/>
      <c r="H113" s="33"/>
      <c r="I113" s="33"/>
      <c r="J113" s="33"/>
      <c r="K113" s="33"/>
      <c r="L113" s="33"/>
      <c r="M113" s="33"/>
      <c r="N113" s="33"/>
      <c r="O113" s="33"/>
      <c r="P113" s="33"/>
      <c r="Q113" s="33"/>
      <c r="R113" s="33"/>
      <c r="S113" s="33"/>
      <c r="T113" s="33"/>
      <c r="U113" s="33"/>
      <c r="V113" s="39"/>
      <c r="W113" s="40"/>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row>
    <row r="114" spans="2:87">
      <c r="B114" s="33"/>
      <c r="C114" s="33"/>
      <c r="D114" s="33"/>
      <c r="E114" s="33"/>
      <c r="F114" s="33"/>
      <c r="G114" s="33"/>
      <c r="H114" s="33"/>
      <c r="I114" s="33"/>
      <c r="J114" s="33"/>
      <c r="K114" s="33"/>
      <c r="L114" s="33"/>
      <c r="M114" s="33"/>
      <c r="N114" s="33"/>
      <c r="O114" s="33"/>
      <c r="P114" s="33"/>
      <c r="Q114" s="33"/>
      <c r="R114" s="33"/>
      <c r="S114" s="33"/>
      <c r="T114" s="33"/>
      <c r="U114" s="33"/>
      <c r="V114" s="39"/>
      <c r="W114" s="40"/>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row>
    <row r="115" spans="2:87">
      <c r="B115" s="33"/>
      <c r="C115" s="33"/>
      <c r="D115" s="33"/>
      <c r="E115" s="33"/>
      <c r="F115" s="33"/>
      <c r="G115" s="33"/>
      <c r="H115" s="33"/>
      <c r="I115" s="33"/>
      <c r="J115" s="33"/>
      <c r="K115" s="33"/>
      <c r="L115" s="33"/>
      <c r="M115" s="33"/>
      <c r="N115" s="33"/>
      <c r="O115" s="33"/>
      <c r="P115" s="33"/>
      <c r="Q115" s="33"/>
      <c r="R115" s="33"/>
      <c r="S115" s="33"/>
      <c r="T115" s="33"/>
      <c r="U115" s="33"/>
      <c r="V115" s="39"/>
      <c r="W115" s="40"/>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row>
    <row r="116" spans="2:87">
      <c r="B116" s="33"/>
      <c r="C116" s="33"/>
      <c r="D116" s="33"/>
      <c r="E116" s="33"/>
      <c r="F116" s="33"/>
      <c r="G116" s="33"/>
      <c r="H116" s="33"/>
      <c r="I116" s="33"/>
      <c r="J116" s="33"/>
      <c r="K116" s="33"/>
      <c r="L116" s="33"/>
      <c r="M116" s="33"/>
      <c r="N116" s="33"/>
      <c r="O116" s="33"/>
      <c r="P116" s="33"/>
      <c r="Q116" s="33"/>
      <c r="R116" s="33"/>
      <c r="S116" s="33"/>
      <c r="T116" s="33"/>
      <c r="U116" s="33"/>
      <c r="V116" s="39"/>
      <c r="W116" s="40"/>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row>
    <row r="117" spans="2:87">
      <c r="B117" s="33"/>
      <c r="C117" s="33"/>
      <c r="D117" s="33"/>
      <c r="E117" s="33"/>
      <c r="F117" s="33"/>
      <c r="G117" s="33"/>
      <c r="H117" s="33"/>
      <c r="I117" s="33"/>
      <c r="J117" s="33"/>
      <c r="K117" s="33"/>
      <c r="L117" s="33"/>
      <c r="M117" s="33"/>
      <c r="N117" s="33"/>
      <c r="O117" s="33"/>
      <c r="P117" s="33"/>
      <c r="Q117" s="33"/>
      <c r="R117" s="33"/>
      <c r="S117" s="33"/>
      <c r="T117" s="33"/>
      <c r="U117" s="33"/>
      <c r="V117" s="39"/>
      <c r="W117" s="40"/>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row>
    <row r="118" spans="2:87">
      <c r="B118" s="33"/>
      <c r="C118" s="33"/>
      <c r="D118" s="33"/>
      <c r="E118" s="33"/>
      <c r="F118" s="33"/>
      <c r="G118" s="33"/>
      <c r="H118" s="33"/>
      <c r="I118" s="33"/>
      <c r="J118" s="33"/>
      <c r="K118" s="33"/>
      <c r="L118" s="33"/>
      <c r="M118" s="33"/>
      <c r="N118" s="33"/>
      <c r="O118" s="33"/>
      <c r="P118" s="33"/>
      <c r="Q118" s="33"/>
      <c r="R118" s="33"/>
      <c r="S118" s="33"/>
      <c r="T118" s="33"/>
      <c r="U118" s="33"/>
      <c r="V118" s="39"/>
      <c r="W118" s="40"/>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row>
    <row r="119" spans="2:87">
      <c r="B119" s="33"/>
      <c r="C119" s="33"/>
      <c r="D119" s="33"/>
      <c r="E119" s="33"/>
      <c r="F119" s="33"/>
      <c r="G119" s="33"/>
      <c r="H119" s="33"/>
      <c r="I119" s="33"/>
      <c r="J119" s="33"/>
      <c r="K119" s="33"/>
      <c r="L119" s="33"/>
      <c r="M119" s="33"/>
      <c r="N119" s="33"/>
      <c r="O119" s="33"/>
      <c r="P119" s="33"/>
      <c r="Q119" s="33"/>
      <c r="R119" s="33"/>
      <c r="S119" s="33"/>
      <c r="T119" s="33"/>
      <c r="U119" s="33"/>
      <c r="V119" s="39"/>
      <c r="W119" s="40"/>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row>
    <row r="120" spans="2:87">
      <c r="B120" s="33"/>
      <c r="C120" s="33"/>
      <c r="D120" s="33"/>
      <c r="E120" s="33"/>
      <c r="F120" s="33"/>
      <c r="G120" s="33"/>
      <c r="H120" s="33"/>
      <c r="I120" s="33"/>
      <c r="J120" s="33"/>
      <c r="K120" s="33"/>
      <c r="L120" s="33"/>
      <c r="M120" s="33"/>
      <c r="N120" s="33"/>
      <c r="O120" s="33"/>
      <c r="P120" s="33"/>
      <c r="Q120" s="33"/>
      <c r="R120" s="33"/>
      <c r="S120" s="33"/>
      <c r="T120" s="33"/>
      <c r="U120" s="33"/>
      <c r="V120" s="39"/>
      <c r="W120" s="40"/>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row>
    <row r="121" spans="2:87">
      <c r="B121" s="33"/>
      <c r="C121" s="33"/>
      <c r="D121" s="33"/>
      <c r="E121" s="33"/>
      <c r="F121" s="33"/>
      <c r="G121" s="33"/>
      <c r="H121" s="33"/>
      <c r="I121" s="33"/>
      <c r="J121" s="33"/>
      <c r="K121" s="33"/>
      <c r="L121" s="33"/>
      <c r="M121" s="33"/>
      <c r="N121" s="33"/>
      <c r="O121" s="33"/>
      <c r="P121" s="33"/>
      <c r="Q121" s="33"/>
      <c r="R121" s="33"/>
      <c r="S121" s="33"/>
      <c r="T121" s="33"/>
      <c r="U121" s="33"/>
      <c r="V121" s="39"/>
      <c r="W121" s="40"/>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row>
    <row r="122" spans="2:87">
      <c r="B122" s="33"/>
      <c r="C122" s="33"/>
      <c r="D122" s="33"/>
      <c r="E122" s="33"/>
      <c r="F122" s="33"/>
      <c r="G122" s="33"/>
      <c r="H122" s="33"/>
      <c r="I122" s="33"/>
      <c r="J122" s="33"/>
      <c r="K122" s="33"/>
      <c r="L122" s="33"/>
      <c r="M122" s="33"/>
      <c r="N122" s="33"/>
      <c r="O122" s="33"/>
      <c r="P122" s="33"/>
      <c r="Q122" s="33"/>
      <c r="R122" s="33"/>
      <c r="S122" s="33"/>
      <c r="T122" s="33"/>
      <c r="U122" s="33"/>
      <c r="V122" s="39"/>
      <c r="W122" s="40"/>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row>
    <row r="123" spans="2:87">
      <c r="B123" s="33"/>
      <c r="C123" s="33"/>
      <c r="D123" s="33"/>
      <c r="E123" s="33"/>
      <c r="F123" s="33"/>
      <c r="G123" s="33"/>
      <c r="H123" s="33"/>
      <c r="I123" s="33"/>
      <c r="J123" s="33"/>
      <c r="K123" s="33"/>
      <c r="L123" s="33"/>
      <c r="M123" s="33"/>
      <c r="N123" s="33"/>
      <c r="O123" s="33"/>
      <c r="P123" s="33"/>
      <c r="Q123" s="33"/>
      <c r="R123" s="33"/>
      <c r="S123" s="33"/>
      <c r="T123" s="33"/>
      <c r="U123" s="33"/>
      <c r="V123" s="39"/>
      <c r="W123" s="40"/>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row>
    <row r="124" spans="2:87">
      <c r="B124" s="33"/>
      <c r="C124" s="33"/>
      <c r="D124" s="33"/>
      <c r="E124" s="33"/>
      <c r="F124" s="33"/>
      <c r="G124" s="33"/>
      <c r="H124" s="33"/>
      <c r="I124" s="33"/>
      <c r="J124" s="33"/>
      <c r="K124" s="33"/>
      <c r="L124" s="33"/>
      <c r="M124" s="33"/>
      <c r="N124" s="33"/>
      <c r="O124" s="33"/>
      <c r="P124" s="33"/>
      <c r="Q124" s="33"/>
      <c r="R124" s="33"/>
      <c r="S124" s="33"/>
      <c r="T124" s="33"/>
      <c r="U124" s="33"/>
      <c r="V124" s="39"/>
      <c r="W124" s="40"/>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row>
    <row r="125" spans="2:87">
      <c r="B125" s="33"/>
      <c r="C125" s="33"/>
      <c r="D125" s="33"/>
      <c r="E125" s="33"/>
      <c r="F125" s="33"/>
      <c r="G125" s="33"/>
      <c r="H125" s="33"/>
      <c r="I125" s="33"/>
      <c r="J125" s="33"/>
      <c r="K125" s="33"/>
      <c r="L125" s="33"/>
      <c r="M125" s="33"/>
      <c r="N125" s="33"/>
      <c r="O125" s="33"/>
      <c r="P125" s="33"/>
      <c r="Q125" s="33"/>
      <c r="R125" s="33"/>
      <c r="S125" s="33"/>
      <c r="T125" s="33"/>
      <c r="U125" s="33"/>
      <c r="V125" s="39"/>
      <c r="W125" s="40"/>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row>
    <row r="126" spans="2:87">
      <c r="B126" s="33"/>
      <c r="C126" s="33"/>
      <c r="D126" s="33"/>
      <c r="E126" s="33"/>
      <c r="F126" s="33"/>
      <c r="G126" s="33"/>
      <c r="H126" s="33"/>
      <c r="I126" s="33"/>
      <c r="J126" s="33"/>
      <c r="K126" s="33"/>
      <c r="L126" s="33"/>
      <c r="M126" s="33"/>
      <c r="N126" s="33"/>
      <c r="O126" s="33"/>
      <c r="P126" s="33"/>
      <c r="Q126" s="33"/>
      <c r="R126" s="33"/>
      <c r="S126" s="33"/>
      <c r="T126" s="33"/>
      <c r="U126" s="33"/>
      <c r="V126" s="39"/>
      <c r="W126" s="40"/>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row>
    <row r="127" spans="2:87">
      <c r="B127" s="33"/>
      <c r="C127" s="33"/>
      <c r="D127" s="33"/>
      <c r="E127" s="33"/>
      <c r="F127" s="33"/>
      <c r="G127" s="33"/>
      <c r="H127" s="33"/>
      <c r="I127" s="33"/>
      <c r="J127" s="33"/>
      <c r="K127" s="33"/>
      <c r="L127" s="33"/>
      <c r="M127" s="33"/>
      <c r="N127" s="33"/>
      <c r="O127" s="33"/>
      <c r="P127" s="33"/>
      <c r="Q127" s="33"/>
      <c r="R127" s="33"/>
      <c r="S127" s="33"/>
      <c r="T127" s="33"/>
      <c r="U127" s="33"/>
      <c r="V127" s="39"/>
      <c r="W127" s="40"/>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row>
    <row r="128" spans="2:87">
      <c r="B128" s="33"/>
      <c r="C128" s="33"/>
      <c r="D128" s="33"/>
      <c r="E128" s="33"/>
      <c r="F128" s="33"/>
      <c r="G128" s="33"/>
      <c r="H128" s="33"/>
      <c r="I128" s="33"/>
      <c r="J128" s="33"/>
      <c r="K128" s="33"/>
      <c r="L128" s="33"/>
      <c r="M128" s="33"/>
      <c r="N128" s="33"/>
      <c r="O128" s="33"/>
      <c r="P128" s="33"/>
      <c r="Q128" s="33"/>
      <c r="R128" s="33"/>
      <c r="S128" s="33"/>
      <c r="T128" s="33"/>
      <c r="U128" s="33"/>
      <c r="V128" s="39"/>
      <c r="W128" s="40"/>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row>
    <row r="129" spans="2:87">
      <c r="B129" s="33"/>
      <c r="C129" s="33"/>
      <c r="D129" s="33"/>
      <c r="E129" s="33"/>
      <c r="F129" s="33"/>
      <c r="G129" s="33"/>
      <c r="H129" s="33"/>
      <c r="I129" s="33"/>
      <c r="J129" s="33"/>
      <c r="K129" s="33"/>
      <c r="L129" s="33"/>
      <c r="M129" s="33"/>
      <c r="N129" s="33"/>
      <c r="O129" s="33"/>
      <c r="P129" s="33"/>
      <c r="Q129" s="33"/>
      <c r="R129" s="33"/>
      <c r="S129" s="33"/>
      <c r="T129" s="33"/>
      <c r="U129" s="33"/>
      <c r="V129" s="39"/>
      <c r="W129" s="40"/>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row>
    <row r="130" spans="2:87">
      <c r="B130" s="33"/>
      <c r="C130" s="33"/>
      <c r="D130" s="33"/>
      <c r="E130" s="33"/>
      <c r="F130" s="33"/>
      <c r="G130" s="33"/>
      <c r="H130" s="33"/>
      <c r="I130" s="33"/>
      <c r="J130" s="33"/>
      <c r="K130" s="33"/>
      <c r="L130" s="33"/>
      <c r="M130" s="33"/>
      <c r="N130" s="33"/>
      <c r="O130" s="33"/>
      <c r="P130" s="33"/>
      <c r="Q130" s="33"/>
      <c r="R130" s="33"/>
      <c r="S130" s="33"/>
      <c r="T130" s="33"/>
      <c r="U130" s="33"/>
      <c r="V130" s="39"/>
      <c r="W130" s="40"/>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row>
    <row r="131" spans="2:87">
      <c r="B131" s="33"/>
      <c r="C131" s="33"/>
      <c r="D131" s="33"/>
      <c r="E131" s="33"/>
      <c r="F131" s="33"/>
      <c r="G131" s="33"/>
      <c r="H131" s="33"/>
      <c r="I131" s="33"/>
      <c r="J131" s="33"/>
      <c r="K131" s="33"/>
      <c r="L131" s="33"/>
      <c r="M131" s="33"/>
      <c r="N131" s="33"/>
      <c r="O131" s="33"/>
      <c r="P131" s="33"/>
      <c r="Q131" s="33"/>
      <c r="R131" s="33"/>
      <c r="S131" s="33"/>
      <c r="T131" s="33"/>
      <c r="U131" s="33"/>
      <c r="V131" s="39"/>
      <c r="W131" s="40"/>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row>
    <row r="132" spans="2:87">
      <c r="B132" s="33"/>
      <c r="C132" s="33"/>
      <c r="D132" s="33"/>
      <c r="E132" s="33"/>
      <c r="F132" s="33"/>
      <c r="G132" s="33"/>
      <c r="H132" s="33"/>
      <c r="I132" s="33"/>
      <c r="J132" s="33"/>
      <c r="K132" s="33"/>
      <c r="L132" s="33"/>
      <c r="M132" s="33"/>
      <c r="N132" s="33"/>
      <c r="O132" s="33"/>
      <c r="P132" s="33"/>
      <c r="Q132" s="33"/>
      <c r="R132" s="33"/>
      <c r="S132" s="33"/>
      <c r="T132" s="33"/>
      <c r="U132" s="33"/>
      <c r="V132" s="39"/>
      <c r="W132" s="40"/>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row>
    <row r="133" spans="2:87">
      <c r="B133" s="33"/>
      <c r="C133" s="33"/>
      <c r="D133" s="33"/>
      <c r="E133" s="33"/>
      <c r="F133" s="33"/>
      <c r="G133" s="33"/>
      <c r="H133" s="33"/>
      <c r="I133" s="33"/>
      <c r="J133" s="33"/>
      <c r="K133" s="33"/>
      <c r="L133" s="33"/>
      <c r="M133" s="33"/>
      <c r="N133" s="33"/>
      <c r="O133" s="33"/>
      <c r="P133" s="33"/>
      <c r="Q133" s="33"/>
      <c r="R133" s="33"/>
      <c r="S133" s="33"/>
      <c r="T133" s="33"/>
      <c r="U133" s="33"/>
      <c r="V133" s="39"/>
      <c r="W133" s="40"/>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row>
    <row r="134" spans="2:87">
      <c r="B134" s="33"/>
      <c r="C134" s="33"/>
      <c r="D134" s="33"/>
      <c r="E134" s="33"/>
      <c r="F134" s="33"/>
      <c r="G134" s="33"/>
      <c r="H134" s="33"/>
      <c r="I134" s="33"/>
      <c r="J134" s="33"/>
      <c r="K134" s="33"/>
      <c r="L134" s="33"/>
      <c r="M134" s="33"/>
      <c r="N134" s="33"/>
      <c r="O134" s="33"/>
      <c r="P134" s="33"/>
      <c r="Q134" s="33"/>
      <c r="R134" s="33"/>
      <c r="S134" s="33"/>
      <c r="T134" s="33"/>
      <c r="U134" s="33"/>
      <c r="V134" s="39"/>
      <c r="W134" s="40"/>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row>
    <row r="135" spans="2:87">
      <c r="B135" s="33"/>
      <c r="C135" s="33"/>
      <c r="D135" s="33"/>
      <c r="E135" s="33"/>
      <c r="F135" s="33"/>
      <c r="G135" s="33"/>
      <c r="H135" s="33"/>
      <c r="I135" s="33"/>
      <c r="J135" s="33"/>
      <c r="K135" s="33"/>
      <c r="L135" s="33"/>
      <c r="M135" s="33"/>
      <c r="N135" s="33"/>
      <c r="O135" s="33"/>
      <c r="P135" s="33"/>
      <c r="Q135" s="33"/>
      <c r="R135" s="33"/>
      <c r="S135" s="33"/>
      <c r="T135" s="33"/>
      <c r="U135" s="33"/>
      <c r="V135" s="39"/>
      <c r="W135" s="40"/>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row>
    <row r="136" spans="2:87">
      <c r="B136" s="33"/>
      <c r="C136" s="33"/>
      <c r="D136" s="33"/>
      <c r="E136" s="33"/>
      <c r="F136" s="33"/>
      <c r="G136" s="33"/>
      <c r="H136" s="33"/>
      <c r="I136" s="33"/>
      <c r="J136" s="33"/>
      <c r="K136" s="33"/>
      <c r="L136" s="33"/>
      <c r="M136" s="33"/>
      <c r="N136" s="33"/>
      <c r="O136" s="33"/>
      <c r="P136" s="33"/>
      <c r="Q136" s="33"/>
      <c r="R136" s="33"/>
      <c r="S136" s="33"/>
      <c r="T136" s="33"/>
      <c r="U136" s="33"/>
      <c r="V136" s="39"/>
      <c r="W136" s="40"/>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row>
    <row r="137" spans="2:87">
      <c r="B137" s="33"/>
      <c r="C137" s="33"/>
      <c r="D137" s="33"/>
      <c r="E137" s="33"/>
      <c r="F137" s="33"/>
      <c r="G137" s="33"/>
      <c r="H137" s="33"/>
      <c r="I137" s="33"/>
      <c r="J137" s="33"/>
      <c r="K137" s="33"/>
      <c r="L137" s="33"/>
      <c r="M137" s="33"/>
      <c r="N137" s="33"/>
      <c r="O137" s="33"/>
      <c r="P137" s="33"/>
      <c r="Q137" s="33"/>
      <c r="R137" s="33"/>
      <c r="S137" s="33"/>
      <c r="T137" s="33"/>
      <c r="U137" s="33"/>
      <c r="V137" s="39"/>
      <c r="W137" s="40"/>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row>
    <row r="138" spans="2:87">
      <c r="B138" s="33"/>
      <c r="C138" s="33"/>
      <c r="D138" s="33"/>
      <c r="E138" s="33"/>
      <c r="F138" s="33"/>
      <c r="G138" s="33"/>
      <c r="H138" s="33"/>
      <c r="I138" s="33"/>
      <c r="J138" s="33"/>
      <c r="K138" s="33"/>
      <c r="L138" s="33"/>
      <c r="M138" s="33"/>
      <c r="N138" s="33"/>
      <c r="O138" s="33"/>
      <c r="P138" s="33"/>
      <c r="Q138" s="33"/>
      <c r="R138" s="33"/>
      <c r="S138" s="33"/>
      <c r="T138" s="33"/>
      <c r="U138" s="33"/>
      <c r="V138" s="39"/>
      <c r="W138" s="40"/>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row>
    <row r="139" spans="2:87">
      <c r="B139" s="33"/>
      <c r="C139" s="33"/>
      <c r="D139" s="33"/>
      <c r="E139" s="33"/>
      <c r="F139" s="33"/>
      <c r="G139" s="33"/>
      <c r="H139" s="33"/>
      <c r="I139" s="33"/>
      <c r="J139" s="33"/>
      <c r="K139" s="33"/>
      <c r="L139" s="33"/>
      <c r="M139" s="33"/>
      <c r="N139" s="33"/>
      <c r="O139" s="33"/>
      <c r="P139" s="33"/>
      <c r="Q139" s="33"/>
      <c r="R139" s="33"/>
      <c r="S139" s="33"/>
      <c r="T139" s="33"/>
      <c r="U139" s="33"/>
      <c r="V139" s="39"/>
      <c r="W139" s="40"/>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row>
    <row r="140" spans="2:87">
      <c r="B140" s="33"/>
      <c r="C140" s="33"/>
      <c r="D140" s="33"/>
      <c r="E140" s="33"/>
      <c r="F140" s="33"/>
      <c r="G140" s="33"/>
      <c r="H140" s="33"/>
      <c r="I140" s="33"/>
      <c r="J140" s="33"/>
      <c r="K140" s="33"/>
      <c r="L140" s="33"/>
      <c r="M140" s="33"/>
      <c r="N140" s="33"/>
      <c r="O140" s="33"/>
      <c r="P140" s="33"/>
      <c r="Q140" s="33"/>
      <c r="R140" s="33"/>
      <c r="S140" s="33"/>
      <c r="T140" s="33"/>
      <c r="U140" s="33"/>
      <c r="V140" s="39"/>
      <c r="W140" s="40"/>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row>
    <row r="141" spans="2:87">
      <c r="B141" s="33"/>
      <c r="C141" s="33"/>
      <c r="D141" s="33"/>
      <c r="E141" s="33"/>
      <c r="F141" s="33"/>
      <c r="G141" s="33"/>
      <c r="H141" s="33"/>
      <c r="I141" s="33"/>
      <c r="J141" s="33"/>
      <c r="K141" s="33"/>
      <c r="L141" s="33"/>
      <c r="M141" s="33"/>
      <c r="N141" s="33"/>
      <c r="O141" s="33"/>
      <c r="P141" s="33"/>
      <c r="Q141" s="33"/>
      <c r="R141" s="33"/>
      <c r="S141" s="33"/>
      <c r="T141" s="33"/>
      <c r="U141" s="33"/>
      <c r="V141" s="39"/>
      <c r="W141" s="40"/>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row>
    <row r="142" spans="2:87">
      <c r="B142" s="33"/>
      <c r="C142" s="33"/>
      <c r="D142" s="33"/>
      <c r="E142" s="33"/>
      <c r="F142" s="33"/>
      <c r="G142" s="33"/>
      <c r="H142" s="33"/>
      <c r="I142" s="33"/>
      <c r="J142" s="33"/>
      <c r="K142" s="33"/>
      <c r="L142" s="33"/>
      <c r="M142" s="33"/>
      <c r="N142" s="33"/>
      <c r="O142" s="33"/>
      <c r="P142" s="33"/>
      <c r="Q142" s="33"/>
      <c r="R142" s="33"/>
      <c r="S142" s="33"/>
      <c r="T142" s="33"/>
      <c r="U142" s="33"/>
      <c r="V142" s="39"/>
      <c r="W142" s="40"/>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row>
    <row r="143" spans="2:87">
      <c r="B143" s="33"/>
      <c r="C143" s="33"/>
      <c r="D143" s="33"/>
      <c r="E143" s="33"/>
      <c r="F143" s="33"/>
      <c r="G143" s="33"/>
      <c r="H143" s="33"/>
      <c r="I143" s="33"/>
      <c r="J143" s="33"/>
      <c r="K143" s="33"/>
      <c r="L143" s="33"/>
      <c r="M143" s="33"/>
      <c r="N143" s="33"/>
      <c r="O143" s="33"/>
      <c r="P143" s="33"/>
      <c r="Q143" s="33"/>
      <c r="R143" s="33"/>
      <c r="S143" s="33"/>
      <c r="T143" s="33"/>
      <c r="U143" s="33"/>
      <c r="V143" s="39"/>
      <c r="W143" s="40"/>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row>
    <row r="144" spans="2:87">
      <c r="B144" s="33"/>
      <c r="C144" s="33"/>
      <c r="D144" s="33"/>
      <c r="E144" s="33"/>
      <c r="F144" s="33"/>
      <c r="G144" s="33"/>
      <c r="H144" s="33"/>
      <c r="I144" s="33"/>
      <c r="J144" s="33"/>
      <c r="K144" s="33"/>
      <c r="L144" s="33"/>
      <c r="M144" s="33"/>
      <c r="N144" s="33"/>
      <c r="O144" s="33"/>
      <c r="P144" s="33"/>
      <c r="Q144" s="33"/>
      <c r="R144" s="33"/>
      <c r="S144" s="33"/>
      <c r="T144" s="33"/>
      <c r="U144" s="33"/>
      <c r="V144" s="39"/>
      <c r="W144" s="40"/>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row>
    <row r="145" spans="2:87">
      <c r="B145" s="33"/>
      <c r="C145" s="33"/>
      <c r="D145" s="33"/>
      <c r="E145" s="33"/>
      <c r="F145" s="33"/>
      <c r="G145" s="33"/>
      <c r="H145" s="33"/>
      <c r="I145" s="33"/>
      <c r="J145" s="33"/>
      <c r="K145" s="33"/>
      <c r="L145" s="33"/>
      <c r="M145" s="33"/>
      <c r="N145" s="33"/>
      <c r="O145" s="33"/>
      <c r="P145" s="33"/>
      <c r="Q145" s="33"/>
      <c r="R145" s="33"/>
      <c r="S145" s="33"/>
      <c r="T145" s="33"/>
      <c r="U145" s="33"/>
      <c r="V145" s="39"/>
      <c r="W145" s="40"/>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row>
    <row r="146" spans="2:87">
      <c r="B146" s="33"/>
      <c r="C146" s="33"/>
      <c r="D146" s="33"/>
      <c r="E146" s="33"/>
      <c r="F146" s="33"/>
      <c r="G146" s="33"/>
      <c r="H146" s="33"/>
      <c r="I146" s="33"/>
      <c r="J146" s="33"/>
      <c r="K146" s="33"/>
      <c r="L146" s="33"/>
      <c r="M146" s="33"/>
      <c r="N146" s="33"/>
      <c r="O146" s="33"/>
      <c r="P146" s="33"/>
      <c r="Q146" s="33"/>
      <c r="R146" s="33"/>
      <c r="S146" s="33"/>
      <c r="T146" s="33"/>
      <c r="U146" s="33"/>
      <c r="V146" s="39"/>
      <c r="W146" s="40"/>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row>
    <row r="147" spans="2:87">
      <c r="B147" s="33"/>
      <c r="C147" s="33"/>
      <c r="D147" s="33"/>
      <c r="E147" s="33"/>
      <c r="F147" s="33"/>
      <c r="G147" s="33"/>
      <c r="H147" s="33"/>
      <c r="I147" s="33"/>
      <c r="J147" s="33"/>
      <c r="K147" s="33"/>
      <c r="L147" s="33"/>
      <c r="M147" s="33"/>
      <c r="N147" s="33"/>
      <c r="O147" s="33"/>
      <c r="P147" s="33"/>
      <c r="Q147" s="33"/>
      <c r="R147" s="33"/>
      <c r="S147" s="33"/>
      <c r="T147" s="33"/>
      <c r="U147" s="33"/>
      <c r="V147" s="39"/>
      <c r="W147" s="40"/>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row>
    <row r="148" spans="2:87">
      <c r="B148" s="33"/>
      <c r="C148" s="33"/>
      <c r="D148" s="33"/>
      <c r="E148" s="33"/>
      <c r="F148" s="33"/>
      <c r="G148" s="33"/>
      <c r="H148" s="33"/>
      <c r="I148" s="33"/>
      <c r="J148" s="33"/>
      <c r="K148" s="33"/>
      <c r="L148" s="33"/>
      <c r="M148" s="33"/>
      <c r="N148" s="33"/>
      <c r="O148" s="33"/>
      <c r="P148" s="33"/>
      <c r="Q148" s="33"/>
      <c r="R148" s="33"/>
      <c r="S148" s="33"/>
      <c r="T148" s="33"/>
      <c r="U148" s="33"/>
      <c r="V148" s="39"/>
      <c r="W148" s="40"/>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row>
    <row r="149" spans="2:87">
      <c r="B149" s="33"/>
      <c r="C149" s="33"/>
      <c r="D149" s="33"/>
      <c r="E149" s="33"/>
      <c r="F149" s="33"/>
      <c r="G149" s="33"/>
      <c r="H149" s="33"/>
      <c r="I149" s="33"/>
      <c r="J149" s="33"/>
      <c r="K149" s="33"/>
      <c r="L149" s="33"/>
      <c r="M149" s="33"/>
      <c r="N149" s="33"/>
      <c r="O149" s="33"/>
      <c r="P149" s="33"/>
      <c r="Q149" s="33"/>
      <c r="R149" s="33"/>
      <c r="S149" s="33"/>
      <c r="T149" s="33"/>
      <c r="U149" s="33"/>
      <c r="V149" s="39"/>
      <c r="W149" s="40"/>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row>
    <row r="150" spans="2:87">
      <c r="B150" s="33"/>
      <c r="C150" s="33"/>
      <c r="D150" s="33"/>
      <c r="E150" s="33"/>
      <c r="F150" s="33"/>
      <c r="G150" s="33"/>
      <c r="H150" s="33"/>
      <c r="I150" s="33"/>
      <c r="J150" s="33"/>
      <c r="K150" s="33"/>
      <c r="L150" s="33"/>
      <c r="M150" s="33"/>
      <c r="N150" s="33"/>
      <c r="O150" s="33"/>
      <c r="P150" s="33"/>
      <c r="Q150" s="33"/>
      <c r="R150" s="33"/>
      <c r="S150" s="33"/>
      <c r="T150" s="33"/>
      <c r="U150" s="33"/>
      <c r="V150" s="39"/>
      <c r="W150" s="40"/>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row>
    <row r="151" spans="2:87">
      <c r="B151" s="33"/>
      <c r="C151" s="33"/>
      <c r="D151" s="33"/>
      <c r="E151" s="33"/>
      <c r="F151" s="33"/>
      <c r="G151" s="33"/>
      <c r="H151" s="33"/>
      <c r="I151" s="33"/>
      <c r="J151" s="33"/>
      <c r="K151" s="33"/>
      <c r="L151" s="33"/>
      <c r="M151" s="33"/>
      <c r="N151" s="33"/>
      <c r="O151" s="33"/>
      <c r="P151" s="33"/>
      <c r="Q151" s="33"/>
      <c r="R151" s="33"/>
      <c r="S151" s="33"/>
      <c r="T151" s="33"/>
      <c r="U151" s="33"/>
      <c r="V151" s="39"/>
      <c r="W151" s="40"/>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row>
    <row r="152" spans="2:87">
      <c r="B152" s="33"/>
      <c r="C152" s="33"/>
      <c r="D152" s="33"/>
      <c r="E152" s="33"/>
      <c r="F152" s="33"/>
      <c r="G152" s="33"/>
      <c r="H152" s="33"/>
      <c r="I152" s="33"/>
      <c r="J152" s="33"/>
      <c r="K152" s="33"/>
      <c r="L152" s="33"/>
      <c r="M152" s="33"/>
      <c r="N152" s="33"/>
      <c r="O152" s="33"/>
      <c r="P152" s="33"/>
      <c r="Q152" s="33"/>
      <c r="R152" s="33"/>
      <c r="S152" s="33"/>
      <c r="T152" s="33"/>
      <c r="U152" s="33"/>
      <c r="V152" s="39"/>
      <c r="W152" s="40"/>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row>
    <row r="153" spans="2:87">
      <c r="B153" s="33"/>
      <c r="C153" s="33"/>
      <c r="D153" s="33"/>
      <c r="E153" s="33"/>
      <c r="F153" s="33"/>
      <c r="G153" s="33"/>
      <c r="H153" s="33"/>
      <c r="I153" s="33"/>
      <c r="J153" s="33"/>
      <c r="K153" s="33"/>
      <c r="L153" s="33"/>
      <c r="M153" s="33"/>
      <c r="N153" s="33"/>
      <c r="O153" s="33"/>
      <c r="P153" s="33"/>
      <c r="Q153" s="33"/>
      <c r="R153" s="33"/>
      <c r="S153" s="33"/>
      <c r="T153" s="33"/>
      <c r="U153" s="33"/>
      <c r="V153" s="39"/>
      <c r="W153" s="40"/>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row>
    <row r="154" spans="2:87">
      <c r="B154" s="33"/>
      <c r="C154" s="33"/>
      <c r="D154" s="33"/>
      <c r="E154" s="33"/>
      <c r="F154" s="33"/>
      <c r="G154" s="33"/>
      <c r="H154" s="33"/>
      <c r="I154" s="33"/>
      <c r="J154" s="33"/>
      <c r="K154" s="33"/>
      <c r="L154" s="33"/>
      <c r="M154" s="33"/>
      <c r="N154" s="33"/>
      <c r="O154" s="33"/>
      <c r="P154" s="33"/>
      <c r="Q154" s="33"/>
      <c r="R154" s="33"/>
      <c r="S154" s="33"/>
      <c r="T154" s="33"/>
      <c r="U154" s="33"/>
      <c r="V154" s="39"/>
      <c r="W154" s="40"/>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row>
    <row r="155" spans="2:87">
      <c r="B155" s="33"/>
      <c r="C155" s="33"/>
      <c r="D155" s="33"/>
      <c r="E155" s="33"/>
      <c r="F155" s="33"/>
      <c r="G155" s="33"/>
      <c r="H155" s="33"/>
      <c r="I155" s="33"/>
      <c r="J155" s="33"/>
      <c r="K155" s="33"/>
      <c r="L155" s="33"/>
      <c r="M155" s="33"/>
      <c r="N155" s="33"/>
      <c r="O155" s="33"/>
      <c r="P155" s="33"/>
      <c r="Q155" s="33"/>
      <c r="R155" s="33"/>
      <c r="S155" s="33"/>
      <c r="T155" s="33"/>
      <c r="U155" s="33"/>
      <c r="V155" s="39"/>
      <c r="W155" s="40"/>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row>
    <row r="156" spans="2:87">
      <c r="B156" s="33"/>
      <c r="C156" s="33"/>
      <c r="D156" s="33"/>
      <c r="E156" s="33"/>
      <c r="F156" s="33"/>
      <c r="G156" s="33"/>
      <c r="H156" s="33"/>
      <c r="I156" s="33"/>
      <c r="J156" s="33"/>
      <c r="K156" s="33"/>
      <c r="L156" s="33"/>
      <c r="M156" s="33"/>
      <c r="N156" s="33"/>
      <c r="O156" s="33"/>
      <c r="P156" s="33"/>
      <c r="Q156" s="33"/>
      <c r="R156" s="33"/>
      <c r="S156" s="33"/>
      <c r="T156" s="33"/>
      <c r="U156" s="33"/>
      <c r="V156" s="39"/>
      <c r="W156" s="40"/>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row>
    <row r="157" spans="2:87">
      <c r="B157" s="33"/>
      <c r="C157" s="33"/>
      <c r="D157" s="33"/>
      <c r="E157" s="33"/>
      <c r="F157" s="33"/>
      <c r="G157" s="33"/>
      <c r="H157" s="33"/>
      <c r="I157" s="33"/>
      <c r="J157" s="33"/>
      <c r="K157" s="33"/>
      <c r="L157" s="33"/>
      <c r="M157" s="33"/>
      <c r="N157" s="33"/>
      <c r="O157" s="33"/>
      <c r="P157" s="33"/>
      <c r="Q157" s="33"/>
      <c r="R157" s="33"/>
      <c r="S157" s="33"/>
      <c r="T157" s="33"/>
      <c r="U157" s="33"/>
      <c r="V157" s="39"/>
      <c r="W157" s="40"/>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row>
    <row r="158" spans="2:87">
      <c r="B158" s="33"/>
      <c r="C158" s="33"/>
      <c r="D158" s="33"/>
      <c r="E158" s="33"/>
      <c r="F158" s="33"/>
      <c r="G158" s="33"/>
      <c r="H158" s="33"/>
      <c r="I158" s="33"/>
      <c r="J158" s="33"/>
      <c r="K158" s="33"/>
      <c r="L158" s="33"/>
      <c r="M158" s="33"/>
      <c r="N158" s="33"/>
      <c r="O158" s="33"/>
      <c r="P158" s="33"/>
      <c r="Q158" s="33"/>
      <c r="R158" s="33"/>
      <c r="S158" s="33"/>
      <c r="T158" s="33"/>
      <c r="U158" s="33"/>
      <c r="V158" s="39"/>
      <c r="W158" s="40"/>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row>
    <row r="159" spans="2:87">
      <c r="B159" s="33"/>
      <c r="C159" s="33"/>
      <c r="D159" s="33"/>
      <c r="E159" s="33"/>
      <c r="F159" s="33"/>
      <c r="G159" s="33"/>
      <c r="H159" s="33"/>
      <c r="I159" s="33"/>
      <c r="J159" s="33"/>
      <c r="K159" s="33"/>
      <c r="L159" s="33"/>
      <c r="M159" s="33"/>
      <c r="N159" s="33"/>
      <c r="O159" s="33"/>
      <c r="P159" s="33"/>
      <c r="Q159" s="33"/>
      <c r="R159" s="33"/>
      <c r="S159" s="33"/>
      <c r="T159" s="33"/>
      <c r="U159" s="33"/>
      <c r="V159" s="39"/>
      <c r="W159" s="40"/>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row>
    <row r="160" spans="2:87">
      <c r="B160" s="33"/>
      <c r="C160" s="33"/>
      <c r="D160" s="33"/>
      <c r="E160" s="33"/>
      <c r="F160" s="33"/>
      <c r="G160" s="33"/>
      <c r="H160" s="33"/>
      <c r="I160" s="33"/>
      <c r="J160" s="33"/>
      <c r="K160" s="33"/>
      <c r="L160" s="33"/>
      <c r="M160" s="33"/>
      <c r="N160" s="33"/>
      <c r="O160" s="33"/>
      <c r="P160" s="33"/>
      <c r="Q160" s="33"/>
      <c r="R160" s="33"/>
      <c r="S160" s="33"/>
      <c r="T160" s="33"/>
      <c r="U160" s="33"/>
      <c r="V160" s="39"/>
      <c r="W160" s="40"/>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row>
    <row r="161" spans="2:87">
      <c r="B161" s="33"/>
      <c r="C161" s="33"/>
      <c r="D161" s="33"/>
      <c r="E161" s="33"/>
      <c r="F161" s="33"/>
      <c r="G161" s="33"/>
      <c r="H161" s="33"/>
      <c r="I161" s="33"/>
      <c r="J161" s="33"/>
      <c r="K161" s="33"/>
      <c r="L161" s="33"/>
      <c r="M161" s="33"/>
      <c r="N161" s="33"/>
      <c r="O161" s="33"/>
      <c r="P161" s="33"/>
      <c r="Q161" s="33"/>
      <c r="R161" s="33"/>
      <c r="S161" s="33"/>
      <c r="T161" s="33"/>
      <c r="U161" s="33"/>
      <c r="V161" s="39"/>
      <c r="W161" s="40"/>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row>
    <row r="162" spans="2:87">
      <c r="B162" s="33"/>
      <c r="C162" s="33"/>
      <c r="D162" s="33"/>
      <c r="E162" s="33"/>
      <c r="F162" s="33"/>
      <c r="G162" s="33"/>
      <c r="H162" s="33"/>
      <c r="I162" s="33"/>
      <c r="J162" s="33"/>
      <c r="K162" s="33"/>
      <c r="L162" s="33"/>
      <c r="M162" s="33"/>
      <c r="N162" s="33"/>
      <c r="O162" s="33"/>
      <c r="P162" s="33"/>
      <c r="Q162" s="33"/>
      <c r="R162" s="33"/>
      <c r="S162" s="33"/>
      <c r="T162" s="33"/>
      <c r="U162" s="33"/>
      <c r="V162" s="39"/>
      <c r="W162" s="40"/>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row>
    <row r="163" spans="2:87">
      <c r="B163" s="33"/>
      <c r="C163" s="33"/>
      <c r="D163" s="33"/>
      <c r="E163" s="33"/>
      <c r="F163" s="33"/>
      <c r="G163" s="33"/>
      <c r="H163" s="33"/>
      <c r="I163" s="33"/>
      <c r="J163" s="33"/>
      <c r="K163" s="33"/>
      <c r="L163" s="33"/>
      <c r="M163" s="33"/>
      <c r="N163" s="33"/>
      <c r="O163" s="33"/>
      <c r="P163" s="33"/>
      <c r="Q163" s="33"/>
      <c r="R163" s="33"/>
      <c r="S163" s="33"/>
      <c r="T163" s="33"/>
      <c r="U163" s="33"/>
      <c r="V163" s="39"/>
      <c r="W163" s="40"/>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row>
    <row r="164" spans="2:87">
      <c r="B164" s="33"/>
      <c r="C164" s="33"/>
      <c r="D164" s="33"/>
      <c r="E164" s="33"/>
      <c r="F164" s="33"/>
      <c r="G164" s="33"/>
      <c r="H164" s="33"/>
      <c r="I164" s="33"/>
      <c r="J164" s="33"/>
      <c r="K164" s="33"/>
      <c r="L164" s="33"/>
      <c r="M164" s="33"/>
      <c r="N164" s="33"/>
      <c r="O164" s="33"/>
      <c r="P164" s="33"/>
      <c r="Q164" s="33"/>
      <c r="R164" s="33"/>
      <c r="S164" s="33"/>
      <c r="T164" s="33"/>
      <c r="U164" s="33"/>
      <c r="V164" s="39"/>
      <c r="W164" s="40"/>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row>
    <row r="165" spans="2:87">
      <c r="B165" s="33"/>
      <c r="C165" s="33"/>
      <c r="D165" s="33"/>
      <c r="E165" s="33"/>
      <c r="F165" s="33"/>
      <c r="G165" s="33"/>
      <c r="H165" s="33"/>
      <c r="I165" s="33"/>
      <c r="J165" s="33"/>
      <c r="K165" s="33"/>
      <c r="L165" s="33"/>
      <c r="M165" s="33"/>
      <c r="N165" s="33"/>
      <c r="O165" s="33"/>
      <c r="P165" s="33"/>
      <c r="Q165" s="33"/>
      <c r="R165" s="33"/>
      <c r="S165" s="33"/>
      <c r="T165" s="33"/>
      <c r="U165" s="33"/>
      <c r="V165" s="39"/>
      <c r="W165" s="40"/>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row>
    <row r="166" spans="2:87">
      <c r="B166" s="33"/>
      <c r="C166" s="33"/>
      <c r="D166" s="33"/>
      <c r="E166" s="33"/>
      <c r="F166" s="33"/>
      <c r="G166" s="33"/>
      <c r="H166" s="33"/>
      <c r="I166" s="33"/>
      <c r="J166" s="33"/>
      <c r="K166" s="33"/>
      <c r="L166" s="33"/>
      <c r="M166" s="33"/>
      <c r="N166" s="33"/>
      <c r="O166" s="33"/>
      <c r="P166" s="33"/>
      <c r="Q166" s="33"/>
      <c r="R166" s="33"/>
      <c r="S166" s="33"/>
      <c r="T166" s="33"/>
      <c r="U166" s="33"/>
      <c r="V166" s="39"/>
      <c r="W166" s="40"/>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row>
    <row r="167" spans="2:87">
      <c r="B167" s="33"/>
      <c r="C167" s="33"/>
      <c r="D167" s="33"/>
      <c r="E167" s="33"/>
      <c r="F167" s="33"/>
      <c r="G167" s="33"/>
      <c r="H167" s="33"/>
      <c r="I167" s="33"/>
      <c r="J167" s="33"/>
      <c r="K167" s="33"/>
      <c r="L167" s="33"/>
      <c r="M167" s="33"/>
      <c r="N167" s="33"/>
      <c r="O167" s="33"/>
      <c r="P167" s="33"/>
      <c r="Q167" s="33"/>
      <c r="R167" s="33"/>
      <c r="S167" s="33"/>
      <c r="T167" s="33"/>
      <c r="U167" s="33"/>
      <c r="V167" s="39"/>
      <c r="W167" s="40"/>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row>
    <row r="168" spans="2:87">
      <c r="B168" s="33"/>
      <c r="C168" s="33"/>
      <c r="D168" s="33"/>
      <c r="E168" s="33"/>
      <c r="F168" s="33"/>
      <c r="G168" s="33"/>
      <c r="H168" s="33"/>
      <c r="I168" s="33"/>
      <c r="J168" s="33"/>
      <c r="K168" s="33"/>
      <c r="L168" s="33"/>
      <c r="M168" s="33"/>
      <c r="N168" s="33"/>
      <c r="O168" s="33"/>
      <c r="P168" s="33"/>
      <c r="Q168" s="33"/>
      <c r="R168" s="33"/>
      <c r="S168" s="33"/>
      <c r="T168" s="33"/>
      <c r="U168" s="33"/>
      <c r="V168" s="39"/>
      <c r="W168" s="40"/>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row>
    <row r="169" spans="2:87">
      <c r="B169" s="33"/>
      <c r="C169" s="33"/>
      <c r="D169" s="33"/>
      <c r="E169" s="33"/>
      <c r="F169" s="33"/>
      <c r="G169" s="33"/>
      <c r="H169" s="33"/>
      <c r="I169" s="33"/>
      <c r="J169" s="33"/>
      <c r="K169" s="33"/>
      <c r="L169" s="33"/>
      <c r="M169" s="33"/>
      <c r="N169" s="33"/>
      <c r="O169" s="33"/>
      <c r="P169" s="33"/>
      <c r="Q169" s="33"/>
      <c r="R169" s="33"/>
      <c r="S169" s="33"/>
      <c r="T169" s="33"/>
      <c r="U169" s="33"/>
      <c r="V169" s="39"/>
      <c r="W169" s="40"/>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row>
    <row r="170" spans="2:87">
      <c r="B170" s="33"/>
      <c r="C170" s="33"/>
      <c r="D170" s="33"/>
      <c r="E170" s="33"/>
      <c r="F170" s="33"/>
      <c r="G170" s="33"/>
      <c r="H170" s="33"/>
      <c r="I170" s="33"/>
      <c r="J170" s="33"/>
      <c r="K170" s="33"/>
      <c r="L170" s="33"/>
      <c r="M170" s="33"/>
      <c r="N170" s="33"/>
      <c r="O170" s="33"/>
      <c r="P170" s="33"/>
      <c r="Q170" s="33"/>
      <c r="R170" s="33"/>
      <c r="S170" s="33"/>
      <c r="T170" s="33"/>
      <c r="U170" s="33"/>
      <c r="V170" s="39"/>
      <c r="W170" s="40"/>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row>
    <row r="171" spans="2:87">
      <c r="B171" s="33"/>
      <c r="C171" s="33"/>
      <c r="D171" s="33"/>
      <c r="E171" s="33"/>
      <c r="F171" s="33"/>
      <c r="G171" s="33"/>
      <c r="H171" s="33"/>
      <c r="I171" s="33"/>
      <c r="J171" s="33"/>
      <c r="K171" s="33"/>
      <c r="L171" s="33"/>
      <c r="M171" s="33"/>
      <c r="N171" s="33"/>
      <c r="O171" s="33"/>
      <c r="P171" s="33"/>
      <c r="Q171" s="33"/>
      <c r="R171" s="33"/>
      <c r="S171" s="33"/>
      <c r="T171" s="33"/>
      <c r="U171" s="33"/>
      <c r="V171" s="39"/>
      <c r="W171" s="40"/>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row>
    <row r="172" spans="2:87">
      <c r="B172" s="33"/>
      <c r="C172" s="33"/>
      <c r="D172" s="33"/>
      <c r="E172" s="33"/>
      <c r="F172" s="33"/>
      <c r="G172" s="33"/>
      <c r="H172" s="33"/>
      <c r="I172" s="33"/>
      <c r="J172" s="33"/>
      <c r="K172" s="33"/>
      <c r="L172" s="33"/>
      <c r="M172" s="33"/>
      <c r="N172" s="33"/>
      <c r="O172" s="33"/>
      <c r="P172" s="33"/>
      <c r="Q172" s="33"/>
      <c r="R172" s="33"/>
      <c r="S172" s="33"/>
      <c r="T172" s="33"/>
      <c r="U172" s="33"/>
      <c r="V172" s="39"/>
      <c r="W172" s="40"/>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row>
    <row r="173" spans="2:87">
      <c r="B173" s="33"/>
      <c r="C173" s="33"/>
      <c r="D173" s="33"/>
      <c r="E173" s="33"/>
      <c r="F173" s="33"/>
      <c r="G173" s="33"/>
      <c r="H173" s="33"/>
      <c r="I173" s="33"/>
      <c r="J173" s="33"/>
      <c r="K173" s="33"/>
      <c r="L173" s="33"/>
      <c r="M173" s="33"/>
      <c r="N173" s="33"/>
      <c r="O173" s="33"/>
      <c r="P173" s="33"/>
      <c r="Q173" s="33"/>
      <c r="R173" s="33"/>
      <c r="S173" s="33"/>
      <c r="T173" s="33"/>
      <c r="U173" s="33"/>
      <c r="V173" s="39"/>
      <c r="W173" s="40"/>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row>
    <row r="174" spans="2:87">
      <c r="B174" s="33"/>
      <c r="C174" s="33"/>
      <c r="D174" s="33"/>
      <c r="E174" s="33"/>
      <c r="F174" s="33"/>
      <c r="G174" s="33"/>
      <c r="H174" s="33"/>
      <c r="I174" s="33"/>
      <c r="J174" s="33"/>
      <c r="K174" s="33"/>
      <c r="L174" s="33"/>
      <c r="M174" s="33"/>
      <c r="N174" s="33"/>
      <c r="O174" s="33"/>
      <c r="P174" s="33"/>
      <c r="Q174" s="33"/>
      <c r="R174" s="33"/>
      <c r="S174" s="33"/>
      <c r="T174" s="33"/>
      <c r="U174" s="33"/>
      <c r="V174" s="39"/>
      <c r="W174" s="40"/>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row>
    <row r="175" spans="2:87">
      <c r="B175" s="33"/>
      <c r="C175" s="33"/>
      <c r="D175" s="33"/>
      <c r="E175" s="33"/>
      <c r="F175" s="33"/>
      <c r="G175" s="33"/>
      <c r="H175" s="33"/>
      <c r="I175" s="33"/>
      <c r="J175" s="33"/>
      <c r="K175" s="33"/>
      <c r="L175" s="33"/>
      <c r="M175" s="33"/>
      <c r="N175" s="33"/>
      <c r="O175" s="33"/>
      <c r="P175" s="33"/>
      <c r="Q175" s="33"/>
      <c r="R175" s="33"/>
      <c r="S175" s="33"/>
      <c r="T175" s="33"/>
      <c r="U175" s="33"/>
      <c r="V175" s="39"/>
      <c r="W175" s="40"/>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row>
    <row r="176" spans="2:87">
      <c r="B176" s="33"/>
      <c r="C176" s="33"/>
      <c r="D176" s="33"/>
      <c r="E176" s="33"/>
      <c r="F176" s="33"/>
      <c r="G176" s="33"/>
      <c r="H176" s="33"/>
      <c r="I176" s="33"/>
      <c r="J176" s="33"/>
      <c r="K176" s="33"/>
      <c r="L176" s="33"/>
      <c r="M176" s="33"/>
      <c r="N176" s="33"/>
      <c r="O176" s="33"/>
      <c r="P176" s="33"/>
      <c r="Q176" s="33"/>
      <c r="R176" s="33"/>
      <c r="S176" s="33"/>
      <c r="T176" s="33"/>
      <c r="U176" s="33"/>
      <c r="V176" s="39"/>
      <c r="W176" s="40"/>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row>
    <row r="177" spans="2:87">
      <c r="B177" s="33"/>
      <c r="C177" s="33"/>
      <c r="D177" s="33"/>
      <c r="E177" s="33"/>
      <c r="F177" s="33"/>
      <c r="G177" s="33"/>
      <c r="H177" s="33"/>
      <c r="I177" s="33"/>
      <c r="J177" s="33"/>
      <c r="K177" s="33"/>
      <c r="L177" s="33"/>
      <c r="M177" s="33"/>
      <c r="N177" s="33"/>
      <c r="O177" s="33"/>
      <c r="P177" s="33"/>
      <c r="Q177" s="33"/>
      <c r="R177" s="33"/>
      <c r="S177" s="33"/>
      <c r="T177" s="33"/>
      <c r="U177" s="33"/>
      <c r="V177" s="39"/>
      <c r="W177" s="40"/>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row>
    <row r="178" spans="2:87">
      <c r="B178" s="33"/>
      <c r="C178" s="33"/>
      <c r="D178" s="33"/>
      <c r="E178" s="33"/>
      <c r="F178" s="33"/>
      <c r="G178" s="33"/>
      <c r="H178" s="33"/>
      <c r="I178" s="33"/>
      <c r="J178" s="33"/>
      <c r="K178" s="33"/>
      <c r="L178" s="33"/>
      <c r="M178" s="33"/>
      <c r="N178" s="33"/>
      <c r="O178" s="33"/>
      <c r="P178" s="33"/>
      <c r="Q178" s="33"/>
      <c r="R178" s="33"/>
      <c r="S178" s="33"/>
      <c r="T178" s="33"/>
      <c r="U178" s="33"/>
      <c r="V178" s="39"/>
      <c r="W178" s="40"/>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row>
    <row r="179" spans="2:87">
      <c r="B179" s="33"/>
      <c r="C179" s="33"/>
      <c r="D179" s="33"/>
      <c r="E179" s="33"/>
      <c r="F179" s="33"/>
      <c r="G179" s="33"/>
      <c r="H179" s="33"/>
      <c r="I179" s="33"/>
      <c r="J179" s="33"/>
      <c r="K179" s="33"/>
      <c r="L179" s="33"/>
      <c r="M179" s="33"/>
      <c r="N179" s="33"/>
      <c r="O179" s="33"/>
      <c r="P179" s="33"/>
      <c r="Q179" s="33"/>
      <c r="R179" s="33"/>
      <c r="S179" s="33"/>
      <c r="T179" s="33"/>
      <c r="U179" s="33"/>
      <c r="V179" s="39"/>
      <c r="W179" s="40"/>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row>
    <row r="180" spans="2:87">
      <c r="B180" s="33"/>
      <c r="C180" s="33"/>
      <c r="D180" s="33"/>
      <c r="E180" s="33"/>
      <c r="F180" s="33"/>
      <c r="G180" s="33"/>
      <c r="H180" s="33"/>
      <c r="I180" s="33"/>
      <c r="J180" s="33"/>
      <c r="K180" s="33"/>
      <c r="L180" s="33"/>
      <c r="M180" s="33"/>
      <c r="N180" s="33"/>
      <c r="O180" s="33"/>
      <c r="P180" s="33"/>
      <c r="Q180" s="33"/>
      <c r="R180" s="33"/>
      <c r="S180" s="33"/>
      <c r="T180" s="33"/>
      <c r="U180" s="33"/>
      <c r="V180" s="39"/>
      <c r="W180" s="40"/>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row>
    <row r="181" spans="2:87">
      <c r="B181" s="33"/>
      <c r="C181" s="33"/>
      <c r="D181" s="33"/>
      <c r="E181" s="33"/>
      <c r="F181" s="33"/>
      <c r="G181" s="33"/>
      <c r="H181" s="33"/>
      <c r="I181" s="33"/>
      <c r="J181" s="33"/>
      <c r="K181" s="33"/>
      <c r="L181" s="33"/>
      <c r="M181" s="33"/>
      <c r="N181" s="33"/>
      <c r="O181" s="33"/>
      <c r="P181" s="33"/>
      <c r="Q181" s="33"/>
      <c r="R181" s="33"/>
      <c r="S181" s="33"/>
      <c r="T181" s="33"/>
      <c r="U181" s="33"/>
      <c r="V181" s="39"/>
      <c r="W181" s="40"/>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row>
    <row r="182" spans="2:87">
      <c r="B182" s="33"/>
      <c r="C182" s="33"/>
      <c r="D182" s="33"/>
      <c r="E182" s="33"/>
      <c r="F182" s="33"/>
      <c r="G182" s="33"/>
      <c r="H182" s="33"/>
      <c r="I182" s="33"/>
      <c r="J182" s="33"/>
      <c r="K182" s="33"/>
      <c r="L182" s="33"/>
      <c r="M182" s="33"/>
      <c r="N182" s="33"/>
      <c r="O182" s="33"/>
      <c r="P182" s="33"/>
      <c r="Q182" s="33"/>
      <c r="R182" s="33"/>
      <c r="S182" s="33"/>
      <c r="T182" s="33"/>
      <c r="U182" s="33"/>
      <c r="V182" s="39"/>
      <c r="W182" s="40"/>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row>
    <row r="183" spans="2:87">
      <c r="B183" s="33"/>
      <c r="C183" s="33"/>
      <c r="D183" s="33"/>
      <c r="E183" s="33"/>
      <c r="F183" s="33"/>
      <c r="G183" s="33"/>
      <c r="H183" s="33"/>
      <c r="I183" s="33"/>
      <c r="J183" s="33"/>
      <c r="K183" s="33"/>
      <c r="L183" s="33"/>
      <c r="M183" s="33"/>
      <c r="N183" s="33"/>
      <c r="O183" s="33"/>
      <c r="P183" s="33"/>
      <c r="Q183" s="33"/>
      <c r="R183" s="33"/>
      <c r="S183" s="33"/>
      <c r="T183" s="33"/>
      <c r="U183" s="33"/>
      <c r="V183" s="39"/>
      <c r="W183" s="40"/>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row>
    <row r="184" spans="2:87">
      <c r="B184" s="33"/>
      <c r="C184" s="33"/>
      <c r="D184" s="33"/>
      <c r="E184" s="33"/>
      <c r="F184" s="33"/>
      <c r="G184" s="33"/>
      <c r="H184" s="33"/>
      <c r="I184" s="33"/>
      <c r="J184" s="33"/>
      <c r="K184" s="33"/>
      <c r="L184" s="33"/>
      <c r="M184" s="33"/>
      <c r="N184" s="33"/>
      <c r="O184" s="33"/>
      <c r="P184" s="33"/>
      <c r="Q184" s="33"/>
      <c r="R184" s="33"/>
      <c r="S184" s="33"/>
      <c r="T184" s="33"/>
      <c r="U184" s="33"/>
      <c r="V184" s="39"/>
      <c r="W184" s="40"/>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row>
    <row r="185" spans="2:87">
      <c r="B185" s="33"/>
      <c r="C185" s="33"/>
      <c r="D185" s="33"/>
      <c r="E185" s="33"/>
      <c r="F185" s="33"/>
      <c r="G185" s="33"/>
      <c r="H185" s="33"/>
      <c r="I185" s="33"/>
      <c r="J185" s="33"/>
      <c r="K185" s="33"/>
      <c r="L185" s="33"/>
      <c r="M185" s="33"/>
      <c r="N185" s="33"/>
      <c r="O185" s="33"/>
      <c r="P185" s="33"/>
      <c r="Q185" s="33"/>
      <c r="R185" s="33"/>
      <c r="S185" s="33"/>
      <c r="T185" s="33"/>
      <c r="U185" s="33"/>
      <c r="V185" s="39"/>
      <c r="W185" s="40"/>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row>
    <row r="186" spans="2:87">
      <c r="B186" s="33"/>
      <c r="C186" s="33"/>
      <c r="D186" s="33"/>
      <c r="E186" s="33"/>
      <c r="F186" s="33"/>
      <c r="G186" s="33"/>
      <c r="H186" s="33"/>
      <c r="I186" s="33"/>
      <c r="J186" s="33"/>
      <c r="K186" s="33"/>
      <c r="L186" s="33"/>
      <c r="M186" s="33"/>
      <c r="N186" s="33"/>
      <c r="O186" s="33"/>
      <c r="P186" s="33"/>
      <c r="Q186" s="33"/>
      <c r="R186" s="33"/>
      <c r="S186" s="33"/>
      <c r="T186" s="33"/>
      <c r="U186" s="33"/>
      <c r="V186" s="39"/>
      <c r="W186" s="40"/>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row>
    <row r="187" spans="2:87">
      <c r="B187" s="33"/>
      <c r="C187" s="33"/>
      <c r="D187" s="33"/>
      <c r="E187" s="33"/>
      <c r="F187" s="33"/>
      <c r="G187" s="33"/>
      <c r="H187" s="33"/>
      <c r="I187" s="33"/>
      <c r="J187" s="33"/>
      <c r="K187" s="33"/>
      <c r="L187" s="33"/>
      <c r="M187" s="33"/>
      <c r="N187" s="33"/>
      <c r="O187" s="33"/>
      <c r="P187" s="33"/>
      <c r="Q187" s="33"/>
      <c r="R187" s="33"/>
      <c r="S187" s="33"/>
      <c r="T187" s="33"/>
      <c r="U187" s="33"/>
      <c r="V187" s="39"/>
      <c r="W187" s="40"/>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row>
    <row r="188" spans="2:87">
      <c r="B188" s="33"/>
      <c r="C188" s="33"/>
      <c r="D188" s="33"/>
      <c r="E188" s="33"/>
      <c r="F188" s="33"/>
      <c r="G188" s="33"/>
      <c r="H188" s="33"/>
      <c r="I188" s="33"/>
      <c r="J188" s="33"/>
      <c r="K188" s="33"/>
      <c r="L188" s="33"/>
      <c r="M188" s="33"/>
      <c r="N188" s="33"/>
      <c r="O188" s="33"/>
      <c r="P188" s="33"/>
      <c r="Q188" s="33"/>
      <c r="R188" s="33"/>
      <c r="S188" s="33"/>
      <c r="T188" s="33"/>
      <c r="U188" s="33"/>
      <c r="V188" s="39"/>
      <c r="W188" s="40"/>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row>
    <row r="189" spans="2:87">
      <c r="B189" s="33"/>
      <c r="C189" s="33"/>
      <c r="D189" s="33"/>
      <c r="E189" s="33"/>
      <c r="F189" s="33"/>
      <c r="G189" s="33"/>
      <c r="H189" s="33"/>
      <c r="I189" s="33"/>
      <c r="J189" s="33"/>
      <c r="K189" s="33"/>
      <c r="L189" s="33"/>
      <c r="M189" s="33"/>
      <c r="N189" s="33"/>
      <c r="O189" s="33"/>
      <c r="P189" s="33"/>
      <c r="Q189" s="33"/>
      <c r="R189" s="33"/>
      <c r="S189" s="33"/>
      <c r="T189" s="33"/>
      <c r="U189" s="33"/>
      <c r="V189" s="39"/>
      <c r="W189" s="40"/>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row>
    <row r="190" spans="2:87">
      <c r="B190" s="33"/>
      <c r="C190" s="33"/>
      <c r="D190" s="33"/>
      <c r="E190" s="33"/>
      <c r="F190" s="33"/>
      <c r="G190" s="33"/>
      <c r="H190" s="33"/>
      <c r="I190" s="33"/>
      <c r="J190" s="33"/>
      <c r="K190" s="33"/>
      <c r="L190" s="33"/>
      <c r="M190" s="33"/>
      <c r="N190" s="33"/>
      <c r="O190" s="33"/>
      <c r="P190" s="33"/>
      <c r="Q190" s="33"/>
      <c r="R190" s="33"/>
      <c r="S190" s="33"/>
      <c r="T190" s="33"/>
      <c r="U190" s="33"/>
      <c r="V190" s="39"/>
      <c r="W190" s="40"/>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row>
    <row r="191" spans="2:87">
      <c r="B191" s="33"/>
      <c r="C191" s="33"/>
      <c r="D191" s="33"/>
      <c r="E191" s="33"/>
      <c r="F191" s="33"/>
      <c r="G191" s="33"/>
      <c r="H191" s="33"/>
      <c r="I191" s="33"/>
      <c r="J191" s="33"/>
      <c r="K191" s="33"/>
      <c r="L191" s="33"/>
      <c r="M191" s="33"/>
      <c r="N191" s="33"/>
      <c r="O191" s="33"/>
      <c r="P191" s="33"/>
      <c r="Q191" s="33"/>
      <c r="R191" s="33"/>
      <c r="S191" s="33"/>
      <c r="T191" s="33"/>
      <c r="U191" s="33"/>
      <c r="V191" s="39"/>
      <c r="W191" s="40"/>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row>
    <row r="192" spans="2:87">
      <c r="B192" s="33"/>
      <c r="C192" s="33"/>
      <c r="D192" s="33"/>
      <c r="E192" s="33"/>
      <c r="F192" s="33"/>
      <c r="G192" s="33"/>
      <c r="H192" s="33"/>
      <c r="I192" s="33"/>
      <c r="J192" s="33"/>
      <c r="K192" s="33"/>
      <c r="L192" s="33"/>
      <c r="M192" s="33"/>
      <c r="N192" s="33"/>
      <c r="O192" s="33"/>
      <c r="P192" s="33"/>
      <c r="Q192" s="33"/>
      <c r="R192" s="33"/>
      <c r="S192" s="33"/>
      <c r="T192" s="33"/>
      <c r="U192" s="33"/>
      <c r="V192" s="39"/>
      <c r="W192" s="40"/>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row>
    <row r="193" spans="2:87">
      <c r="B193" s="33"/>
      <c r="C193" s="33"/>
      <c r="D193" s="33"/>
      <c r="E193" s="33"/>
      <c r="F193" s="33"/>
      <c r="G193" s="33"/>
      <c r="H193" s="33"/>
      <c r="I193" s="33"/>
      <c r="J193" s="33"/>
      <c r="K193" s="33"/>
      <c r="L193" s="33"/>
      <c r="M193" s="33"/>
      <c r="N193" s="33"/>
      <c r="O193" s="33"/>
      <c r="P193" s="33"/>
      <c r="Q193" s="33"/>
      <c r="R193" s="33"/>
      <c r="S193" s="33"/>
      <c r="T193" s="33"/>
      <c r="U193" s="33"/>
      <c r="V193" s="39"/>
      <c r="W193" s="40"/>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row>
    <row r="194" spans="2:87">
      <c r="B194" s="33"/>
      <c r="C194" s="33"/>
      <c r="D194" s="33"/>
      <c r="E194" s="33"/>
      <c r="F194" s="33"/>
      <c r="G194" s="33"/>
      <c r="H194" s="33"/>
      <c r="I194" s="33"/>
      <c r="J194" s="33"/>
      <c r="K194" s="33"/>
      <c r="L194" s="33"/>
      <c r="M194" s="33"/>
      <c r="N194" s="33"/>
      <c r="O194" s="33"/>
      <c r="P194" s="33"/>
      <c r="Q194" s="33"/>
      <c r="R194" s="33"/>
      <c r="S194" s="33"/>
      <c r="T194" s="33"/>
      <c r="U194" s="33"/>
      <c r="V194" s="39"/>
      <c r="W194" s="40"/>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row>
    <row r="195" spans="2:87">
      <c r="B195" s="33"/>
      <c r="C195" s="33"/>
      <c r="D195" s="33"/>
      <c r="E195" s="33"/>
      <c r="F195" s="33"/>
      <c r="G195" s="33"/>
      <c r="H195" s="33"/>
      <c r="I195" s="33"/>
      <c r="J195" s="33"/>
      <c r="K195" s="33"/>
      <c r="L195" s="33"/>
      <c r="M195" s="33"/>
      <c r="N195" s="33"/>
      <c r="O195" s="33"/>
      <c r="P195" s="33"/>
      <c r="Q195" s="33"/>
      <c r="R195" s="33"/>
      <c r="S195" s="33"/>
      <c r="T195" s="33"/>
      <c r="U195" s="33"/>
      <c r="V195" s="39"/>
      <c r="W195" s="40"/>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row>
    <row r="196" spans="2:87">
      <c r="B196" s="33"/>
      <c r="C196" s="33"/>
      <c r="D196" s="33"/>
      <c r="E196" s="33"/>
      <c r="F196" s="33"/>
      <c r="G196" s="33"/>
      <c r="H196" s="33"/>
      <c r="I196" s="33"/>
      <c r="J196" s="33"/>
      <c r="K196" s="33"/>
      <c r="L196" s="33"/>
      <c r="M196" s="33"/>
      <c r="N196" s="33"/>
      <c r="O196" s="33"/>
      <c r="P196" s="33"/>
      <c r="Q196" s="33"/>
      <c r="R196" s="33"/>
      <c r="S196" s="33"/>
      <c r="T196" s="33"/>
      <c r="U196" s="33"/>
      <c r="V196" s="39"/>
      <c r="W196" s="40"/>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row>
    <row r="197" spans="2:87">
      <c r="B197" s="33"/>
      <c r="C197" s="33"/>
      <c r="D197" s="33"/>
      <c r="E197" s="33"/>
      <c r="F197" s="33"/>
      <c r="G197" s="33"/>
      <c r="H197" s="33"/>
      <c r="I197" s="33"/>
      <c r="J197" s="33"/>
      <c r="K197" s="33"/>
      <c r="L197" s="33"/>
      <c r="M197" s="33"/>
      <c r="N197" s="33"/>
      <c r="O197" s="33"/>
      <c r="P197" s="33"/>
      <c r="Q197" s="33"/>
      <c r="R197" s="33"/>
      <c r="S197" s="33"/>
      <c r="T197" s="33"/>
      <c r="U197" s="33"/>
      <c r="V197" s="39"/>
      <c r="W197" s="40"/>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row>
    <row r="198" spans="2:87">
      <c r="B198" s="33"/>
      <c r="C198" s="33"/>
      <c r="D198" s="33"/>
      <c r="E198" s="33"/>
      <c r="F198" s="33"/>
      <c r="G198" s="33"/>
      <c r="H198" s="33"/>
      <c r="I198" s="33"/>
      <c r="J198" s="33"/>
      <c r="K198" s="33"/>
      <c r="L198" s="33"/>
      <c r="M198" s="33"/>
      <c r="N198" s="33"/>
      <c r="O198" s="33"/>
      <c r="P198" s="33"/>
      <c r="Q198" s="33"/>
      <c r="R198" s="33"/>
      <c r="S198" s="33"/>
      <c r="T198" s="33"/>
      <c r="U198" s="33"/>
      <c r="V198" s="39"/>
      <c r="W198" s="40"/>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row>
    <row r="199" spans="2:87">
      <c r="B199" s="33"/>
      <c r="C199" s="33"/>
      <c r="D199" s="33"/>
      <c r="E199" s="33"/>
      <c r="F199" s="33"/>
      <c r="G199" s="33"/>
      <c r="H199" s="33"/>
      <c r="I199" s="33"/>
      <c r="J199" s="33"/>
      <c r="K199" s="33"/>
      <c r="L199" s="33"/>
      <c r="M199" s="33"/>
      <c r="N199" s="33"/>
      <c r="O199" s="33"/>
      <c r="P199" s="33"/>
      <c r="Q199" s="33"/>
      <c r="R199" s="33"/>
      <c r="S199" s="33"/>
      <c r="T199" s="33"/>
      <c r="U199" s="33"/>
      <c r="V199" s="39"/>
      <c r="W199" s="40"/>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row>
    <row r="200" spans="2:87">
      <c r="B200" s="33"/>
      <c r="C200" s="33"/>
      <c r="D200" s="33"/>
      <c r="E200" s="33"/>
      <c r="F200" s="33"/>
      <c r="G200" s="33"/>
      <c r="H200" s="33"/>
      <c r="I200" s="33"/>
      <c r="J200" s="33"/>
      <c r="K200" s="33"/>
      <c r="L200" s="33"/>
      <c r="M200" s="33"/>
      <c r="N200" s="33"/>
      <c r="O200" s="33"/>
      <c r="P200" s="33"/>
      <c r="Q200" s="33"/>
      <c r="R200" s="33"/>
      <c r="S200" s="33"/>
      <c r="T200" s="33"/>
      <c r="U200" s="33"/>
      <c r="V200" s="39"/>
      <c r="W200" s="40"/>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row>
    <row r="201" spans="2:87">
      <c r="B201" s="33"/>
      <c r="C201" s="33"/>
      <c r="D201" s="33"/>
      <c r="E201" s="33"/>
      <c r="F201" s="33"/>
      <c r="G201" s="33"/>
      <c r="H201" s="33"/>
      <c r="I201" s="33"/>
      <c r="J201" s="33"/>
      <c r="K201" s="33"/>
      <c r="L201" s="33"/>
      <c r="M201" s="33"/>
      <c r="N201" s="33"/>
      <c r="O201" s="33"/>
      <c r="P201" s="33"/>
      <c r="Q201" s="33"/>
      <c r="R201" s="33"/>
      <c r="S201" s="33"/>
      <c r="T201" s="33"/>
      <c r="U201" s="33"/>
      <c r="V201" s="39"/>
      <c r="W201" s="40"/>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row>
    <row r="202" spans="2:87">
      <c r="B202" s="33"/>
      <c r="C202" s="33"/>
      <c r="D202" s="33"/>
      <c r="E202" s="33"/>
      <c r="F202" s="33"/>
      <c r="G202" s="33"/>
      <c r="H202" s="33"/>
      <c r="I202" s="33"/>
      <c r="J202" s="33"/>
      <c r="K202" s="33"/>
      <c r="L202" s="33"/>
      <c r="M202" s="33"/>
      <c r="N202" s="33"/>
      <c r="O202" s="33"/>
      <c r="P202" s="33"/>
      <c r="Q202" s="33"/>
      <c r="R202" s="33"/>
      <c r="S202" s="33"/>
      <c r="T202" s="33"/>
      <c r="U202" s="33"/>
      <c r="V202" s="39"/>
      <c r="W202" s="40"/>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row>
    <row r="203" spans="2:87">
      <c r="B203" s="33"/>
      <c r="C203" s="33"/>
      <c r="D203" s="33"/>
      <c r="E203" s="33"/>
      <c r="F203" s="33"/>
      <c r="G203" s="33"/>
      <c r="H203" s="33"/>
      <c r="I203" s="33"/>
      <c r="J203" s="33"/>
      <c r="K203" s="33"/>
      <c r="L203" s="33"/>
      <c r="M203" s="33"/>
      <c r="N203" s="33"/>
      <c r="O203" s="33"/>
      <c r="P203" s="33"/>
      <c r="Q203" s="33"/>
      <c r="R203" s="33"/>
      <c r="S203" s="33"/>
      <c r="T203" s="33"/>
      <c r="U203" s="33"/>
      <c r="V203" s="39"/>
      <c r="W203" s="40"/>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row>
    <row r="204" spans="2:87">
      <c r="B204" s="33"/>
      <c r="C204" s="33"/>
      <c r="D204" s="33"/>
      <c r="E204" s="33"/>
      <c r="F204" s="33"/>
      <c r="G204" s="33"/>
      <c r="H204" s="33"/>
      <c r="I204" s="33"/>
      <c r="J204" s="33"/>
      <c r="K204" s="33"/>
      <c r="L204" s="33"/>
      <c r="M204" s="33"/>
      <c r="N204" s="33"/>
      <c r="O204" s="33"/>
      <c r="P204" s="33"/>
      <c r="Q204" s="33"/>
      <c r="R204" s="33"/>
      <c r="S204" s="33"/>
      <c r="T204" s="33"/>
      <c r="U204" s="33"/>
      <c r="V204" s="39"/>
      <c r="W204" s="40"/>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row>
    <row r="205" spans="2:87">
      <c r="B205" s="33"/>
      <c r="C205" s="33"/>
      <c r="D205" s="33"/>
      <c r="E205" s="33"/>
      <c r="F205" s="33"/>
      <c r="G205" s="33"/>
      <c r="H205" s="33"/>
      <c r="I205" s="33"/>
      <c r="J205" s="33"/>
      <c r="K205" s="33"/>
      <c r="L205" s="33"/>
      <c r="M205" s="33"/>
      <c r="N205" s="33"/>
      <c r="O205" s="33"/>
      <c r="P205" s="33"/>
      <c r="Q205" s="33"/>
      <c r="R205" s="33"/>
      <c r="S205" s="33"/>
      <c r="T205" s="33"/>
      <c r="U205" s="33"/>
      <c r="V205" s="39"/>
      <c r="W205" s="40"/>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row>
    <row r="206" spans="2:87">
      <c r="B206" s="33"/>
      <c r="C206" s="33"/>
      <c r="D206" s="33"/>
      <c r="E206" s="33"/>
      <c r="F206" s="33"/>
      <c r="G206" s="33"/>
      <c r="H206" s="33"/>
      <c r="I206" s="33"/>
      <c r="J206" s="33"/>
      <c r="K206" s="33"/>
      <c r="L206" s="33"/>
      <c r="M206" s="33"/>
      <c r="N206" s="33"/>
      <c r="O206" s="33"/>
      <c r="P206" s="33"/>
      <c r="Q206" s="33"/>
      <c r="R206" s="33"/>
      <c r="S206" s="33"/>
      <c r="T206" s="33"/>
      <c r="U206" s="33"/>
      <c r="V206" s="39"/>
      <c r="W206" s="40"/>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row>
    <row r="207" spans="2:87">
      <c r="B207" s="33"/>
      <c r="C207" s="33"/>
      <c r="D207" s="33"/>
      <c r="E207" s="33"/>
      <c r="F207" s="33"/>
      <c r="G207" s="33"/>
      <c r="H207" s="33"/>
      <c r="I207" s="33"/>
      <c r="J207" s="33"/>
      <c r="K207" s="33"/>
      <c r="L207" s="33"/>
      <c r="M207" s="33"/>
      <c r="N207" s="33"/>
      <c r="O207" s="33"/>
      <c r="P207" s="33"/>
      <c r="Q207" s="33"/>
      <c r="R207" s="33"/>
      <c r="S207" s="33"/>
      <c r="T207" s="33"/>
      <c r="U207" s="33"/>
      <c r="V207" s="39"/>
      <c r="W207" s="40"/>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row>
    <row r="208" spans="2:87">
      <c r="B208" s="33"/>
      <c r="C208" s="33"/>
      <c r="D208" s="33"/>
      <c r="E208" s="33"/>
      <c r="F208" s="33"/>
      <c r="G208" s="33"/>
      <c r="H208" s="33"/>
      <c r="I208" s="33"/>
      <c r="J208" s="33"/>
      <c r="K208" s="33"/>
      <c r="L208" s="33"/>
      <c r="M208" s="33"/>
      <c r="N208" s="33"/>
      <c r="O208" s="33"/>
      <c r="P208" s="33"/>
      <c r="Q208" s="33"/>
      <c r="R208" s="33"/>
      <c r="S208" s="33"/>
      <c r="T208" s="33"/>
      <c r="U208" s="33"/>
      <c r="V208" s="39"/>
      <c r="W208" s="40"/>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row>
    <row r="209" spans="2:87">
      <c r="B209" s="33"/>
      <c r="C209" s="33"/>
      <c r="D209" s="33"/>
      <c r="E209" s="33"/>
      <c r="F209" s="33"/>
      <c r="G209" s="33"/>
      <c r="H209" s="33"/>
      <c r="I209" s="33"/>
      <c r="J209" s="33"/>
      <c r="K209" s="33"/>
      <c r="L209" s="33"/>
      <c r="M209" s="33"/>
      <c r="N209" s="33"/>
      <c r="O209" s="33"/>
      <c r="P209" s="33"/>
      <c r="Q209" s="33"/>
      <c r="R209" s="33"/>
      <c r="S209" s="33"/>
      <c r="T209" s="33"/>
      <c r="U209" s="33"/>
      <c r="V209" s="39"/>
      <c r="W209" s="40"/>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row>
    <row r="210" spans="2:87">
      <c r="B210" s="33"/>
      <c r="C210" s="33"/>
      <c r="D210" s="33"/>
      <c r="E210" s="33"/>
      <c r="F210" s="33"/>
      <c r="G210" s="33"/>
      <c r="H210" s="33"/>
      <c r="I210" s="33"/>
      <c r="J210" s="33"/>
      <c r="K210" s="33"/>
      <c r="L210" s="33"/>
      <c r="M210" s="33"/>
      <c r="N210" s="33"/>
      <c r="O210" s="33"/>
      <c r="P210" s="33"/>
      <c r="Q210" s="33"/>
      <c r="R210" s="33"/>
      <c r="S210" s="33"/>
      <c r="T210" s="33"/>
      <c r="U210" s="33"/>
      <c r="V210" s="39"/>
      <c r="W210" s="40"/>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row>
    <row r="211" spans="2:87">
      <c r="B211" s="33"/>
      <c r="C211" s="33"/>
      <c r="D211" s="33"/>
      <c r="E211" s="33"/>
      <c r="F211" s="33"/>
      <c r="G211" s="33"/>
      <c r="H211" s="33"/>
      <c r="I211" s="33"/>
      <c r="J211" s="33"/>
      <c r="K211" s="33"/>
      <c r="L211" s="33"/>
      <c r="M211" s="33"/>
      <c r="N211" s="33"/>
      <c r="O211" s="33"/>
      <c r="P211" s="33"/>
      <c r="Q211" s="33"/>
      <c r="R211" s="33"/>
      <c r="S211" s="33"/>
      <c r="T211" s="33"/>
      <c r="U211" s="33"/>
      <c r="V211" s="39"/>
      <c r="W211" s="40"/>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row>
    <row r="212" spans="2:87">
      <c r="B212" s="33"/>
      <c r="C212" s="33"/>
      <c r="D212" s="33"/>
      <c r="E212" s="33"/>
      <c r="F212" s="33"/>
      <c r="G212" s="33"/>
      <c r="H212" s="33"/>
      <c r="I212" s="33"/>
      <c r="J212" s="33"/>
      <c r="K212" s="33"/>
      <c r="L212" s="33"/>
      <c r="M212" s="33"/>
      <c r="N212" s="33"/>
      <c r="O212" s="33"/>
      <c r="P212" s="33"/>
      <c r="Q212" s="33"/>
      <c r="R212" s="33"/>
      <c r="S212" s="33"/>
      <c r="T212" s="33"/>
      <c r="U212" s="33"/>
      <c r="V212" s="39"/>
      <c r="W212" s="40"/>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row>
    <row r="213" spans="2:87">
      <c r="B213" s="33"/>
      <c r="C213" s="33"/>
      <c r="D213" s="33"/>
      <c r="E213" s="33"/>
      <c r="F213" s="33"/>
      <c r="G213" s="33"/>
      <c r="H213" s="33"/>
      <c r="I213" s="33"/>
      <c r="J213" s="33"/>
      <c r="K213" s="33"/>
      <c r="L213" s="33"/>
      <c r="M213" s="33"/>
      <c r="N213" s="33"/>
      <c r="O213" s="33"/>
      <c r="P213" s="33"/>
      <c r="Q213" s="33"/>
      <c r="R213" s="33"/>
      <c r="S213" s="33"/>
      <c r="T213" s="33"/>
      <c r="U213" s="33"/>
      <c r="V213" s="39"/>
      <c r="W213" s="40"/>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row>
    <row r="214" spans="2:87">
      <c r="B214" s="33"/>
      <c r="C214" s="33"/>
      <c r="D214" s="33"/>
      <c r="E214" s="33"/>
      <c r="F214" s="33"/>
      <c r="G214" s="33"/>
      <c r="H214" s="33"/>
      <c r="I214" s="33"/>
      <c r="J214" s="33"/>
      <c r="K214" s="33"/>
      <c r="L214" s="33"/>
      <c r="M214" s="33"/>
      <c r="N214" s="33"/>
      <c r="O214" s="33"/>
      <c r="P214" s="33"/>
      <c r="Q214" s="33"/>
      <c r="R214" s="33"/>
      <c r="S214" s="33"/>
      <c r="T214" s="33"/>
      <c r="U214" s="33"/>
      <c r="V214" s="39"/>
      <c r="W214" s="40"/>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row>
    <row r="215" spans="2:87">
      <c r="B215" s="33"/>
      <c r="C215" s="33"/>
      <c r="D215" s="33"/>
      <c r="E215" s="33"/>
      <c r="F215" s="33"/>
      <c r="G215" s="33"/>
      <c r="H215" s="33"/>
      <c r="I215" s="33"/>
      <c r="J215" s="33"/>
      <c r="K215" s="33"/>
      <c r="L215" s="33"/>
      <c r="M215" s="33"/>
      <c r="N215" s="33"/>
      <c r="O215" s="33"/>
      <c r="P215" s="33"/>
      <c r="Q215" s="33"/>
      <c r="R215" s="33"/>
      <c r="S215" s="33"/>
      <c r="T215" s="33"/>
      <c r="U215" s="33"/>
      <c r="V215" s="39"/>
      <c r="W215" s="40"/>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row>
    <row r="216" spans="2:87">
      <c r="B216" s="33"/>
      <c r="C216" s="33"/>
      <c r="D216" s="33"/>
      <c r="E216" s="33"/>
      <c r="F216" s="33"/>
      <c r="G216" s="33"/>
      <c r="H216" s="33"/>
      <c r="I216" s="33"/>
      <c r="J216" s="33"/>
      <c r="K216" s="33"/>
      <c r="L216" s="33"/>
      <c r="M216" s="33"/>
      <c r="N216" s="33"/>
      <c r="O216" s="33"/>
      <c r="P216" s="33"/>
      <c r="Q216" s="33"/>
      <c r="R216" s="33"/>
      <c r="S216" s="33"/>
      <c r="T216" s="33"/>
      <c r="U216" s="33"/>
      <c r="V216" s="39"/>
      <c r="W216" s="40"/>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row>
    <row r="217" spans="2:87">
      <c r="B217" s="33"/>
      <c r="C217" s="33"/>
      <c r="D217" s="33"/>
      <c r="E217" s="33"/>
      <c r="F217" s="33"/>
      <c r="G217" s="33"/>
      <c r="H217" s="33"/>
      <c r="I217" s="33"/>
      <c r="J217" s="33"/>
      <c r="K217" s="33"/>
      <c r="L217" s="33"/>
      <c r="M217" s="33"/>
      <c r="N217" s="33"/>
      <c r="O217" s="33"/>
      <c r="P217" s="33"/>
      <c r="Q217" s="33"/>
      <c r="R217" s="33"/>
      <c r="S217" s="33"/>
      <c r="T217" s="33"/>
      <c r="U217" s="33"/>
      <c r="V217" s="39"/>
      <c r="W217" s="40"/>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row>
    <row r="218" spans="2:87">
      <c r="B218" s="33"/>
      <c r="C218" s="33"/>
      <c r="D218" s="33"/>
      <c r="E218" s="33"/>
      <c r="F218" s="33"/>
      <c r="G218" s="33"/>
      <c r="H218" s="33"/>
      <c r="I218" s="33"/>
      <c r="J218" s="33"/>
      <c r="K218" s="33"/>
      <c r="L218" s="33"/>
      <c r="M218" s="33"/>
      <c r="N218" s="33"/>
      <c r="O218" s="33"/>
      <c r="P218" s="33"/>
      <c r="Q218" s="33"/>
      <c r="R218" s="33"/>
      <c r="S218" s="33"/>
      <c r="T218" s="33"/>
      <c r="U218" s="33"/>
      <c r="V218" s="39"/>
      <c r="W218" s="40"/>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row>
    <row r="219" spans="2:87">
      <c r="B219" s="33"/>
      <c r="C219" s="33"/>
      <c r="D219" s="33"/>
      <c r="E219" s="33"/>
      <c r="F219" s="33"/>
      <c r="G219" s="33"/>
      <c r="H219" s="33"/>
      <c r="I219" s="33"/>
      <c r="J219" s="33"/>
      <c r="K219" s="33"/>
      <c r="L219" s="33"/>
      <c r="M219" s="33"/>
      <c r="N219" s="33"/>
      <c r="O219" s="33"/>
      <c r="P219" s="33"/>
      <c r="Q219" s="33"/>
      <c r="R219" s="33"/>
      <c r="S219" s="33"/>
      <c r="T219" s="33"/>
      <c r="U219" s="33"/>
      <c r="V219" s="39"/>
      <c r="W219" s="40"/>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row>
    <row r="220" spans="2:87">
      <c r="B220" s="33"/>
      <c r="C220" s="33"/>
      <c r="D220" s="33"/>
      <c r="E220" s="33"/>
      <c r="F220" s="33"/>
      <c r="G220" s="33"/>
      <c r="H220" s="33"/>
      <c r="I220" s="33"/>
      <c r="J220" s="33"/>
      <c r="K220" s="33"/>
      <c r="L220" s="33"/>
      <c r="M220" s="33"/>
      <c r="N220" s="33"/>
      <c r="O220" s="33"/>
      <c r="P220" s="33"/>
      <c r="Q220" s="33"/>
      <c r="R220" s="33"/>
      <c r="S220" s="33"/>
      <c r="T220" s="33"/>
      <c r="U220" s="33"/>
      <c r="V220" s="39"/>
      <c r="W220" s="40"/>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row>
    <row r="221" spans="2:87">
      <c r="B221" s="33"/>
      <c r="C221" s="33"/>
      <c r="D221" s="33"/>
      <c r="E221" s="33"/>
      <c r="F221" s="33"/>
      <c r="G221" s="33"/>
      <c r="H221" s="33"/>
      <c r="I221" s="33"/>
      <c r="J221" s="33"/>
      <c r="K221" s="33"/>
      <c r="L221" s="33"/>
      <c r="M221" s="33"/>
      <c r="N221" s="33"/>
      <c r="O221" s="33"/>
      <c r="P221" s="33"/>
      <c r="Q221" s="33"/>
      <c r="R221" s="33"/>
      <c r="S221" s="33"/>
      <c r="T221" s="33"/>
      <c r="U221" s="33"/>
      <c r="V221" s="39"/>
      <c r="W221" s="40"/>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row>
    <row r="222" spans="2:87">
      <c r="B222" s="33"/>
      <c r="C222" s="33"/>
      <c r="D222" s="33"/>
      <c r="E222" s="33"/>
      <c r="F222" s="33"/>
      <c r="G222" s="33"/>
      <c r="H222" s="33"/>
      <c r="I222" s="33"/>
      <c r="J222" s="33"/>
      <c r="K222" s="33"/>
      <c r="L222" s="33"/>
      <c r="M222" s="33"/>
      <c r="N222" s="33"/>
      <c r="O222" s="33"/>
      <c r="P222" s="33"/>
      <c r="Q222" s="33"/>
      <c r="R222" s="33"/>
      <c r="S222" s="33"/>
      <c r="T222" s="33"/>
      <c r="U222" s="33"/>
      <c r="V222" s="39"/>
      <c r="W222" s="40"/>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row>
    <row r="223" spans="2:87">
      <c r="B223" s="33"/>
      <c r="C223" s="33"/>
      <c r="D223" s="33"/>
      <c r="E223" s="33"/>
      <c r="F223" s="33"/>
      <c r="G223" s="33"/>
      <c r="H223" s="33"/>
      <c r="I223" s="33"/>
      <c r="J223" s="33"/>
      <c r="K223" s="33"/>
      <c r="L223" s="33"/>
      <c r="M223" s="33"/>
      <c r="N223" s="33"/>
      <c r="O223" s="33"/>
      <c r="P223" s="33"/>
      <c r="Q223" s="33"/>
      <c r="R223" s="33"/>
      <c r="S223" s="33"/>
      <c r="T223" s="33"/>
      <c r="U223" s="33"/>
      <c r="V223" s="39"/>
      <c r="W223" s="40"/>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row>
    <row r="224" spans="2:87">
      <c r="B224" s="33"/>
      <c r="C224" s="33"/>
      <c r="D224" s="33"/>
      <c r="E224" s="33"/>
      <c r="F224" s="33"/>
      <c r="G224" s="33"/>
      <c r="H224" s="33"/>
      <c r="I224" s="33"/>
      <c r="J224" s="33"/>
      <c r="K224" s="33"/>
      <c r="L224" s="33"/>
      <c r="M224" s="33"/>
      <c r="N224" s="33"/>
      <c r="O224" s="33"/>
      <c r="P224" s="33"/>
      <c r="Q224" s="33"/>
      <c r="R224" s="33"/>
      <c r="S224" s="33"/>
      <c r="T224" s="33"/>
      <c r="U224" s="33"/>
      <c r="V224" s="39"/>
      <c r="W224" s="40"/>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row>
    <row r="225" spans="2:87">
      <c r="B225" s="33"/>
      <c r="C225" s="33"/>
      <c r="D225" s="33"/>
      <c r="E225" s="33"/>
      <c r="F225" s="33"/>
      <c r="G225" s="33"/>
      <c r="H225" s="33"/>
      <c r="I225" s="33"/>
      <c r="J225" s="33"/>
      <c r="K225" s="33"/>
      <c r="L225" s="33"/>
      <c r="M225" s="33"/>
      <c r="N225" s="33"/>
      <c r="O225" s="33"/>
      <c r="P225" s="33"/>
      <c r="Q225" s="33"/>
      <c r="R225" s="33"/>
      <c r="S225" s="33"/>
      <c r="T225" s="33"/>
      <c r="U225" s="33"/>
      <c r="V225" s="39"/>
      <c r="W225" s="40"/>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row>
    <row r="226" spans="2:87">
      <c r="B226" s="33"/>
      <c r="C226" s="33"/>
      <c r="D226" s="33"/>
      <c r="E226" s="33"/>
      <c r="F226" s="33"/>
      <c r="G226" s="33"/>
      <c r="H226" s="33"/>
      <c r="I226" s="33"/>
      <c r="J226" s="33"/>
      <c r="K226" s="33"/>
      <c r="L226" s="33"/>
      <c r="M226" s="33"/>
      <c r="N226" s="33"/>
      <c r="O226" s="33"/>
      <c r="P226" s="33"/>
      <c r="Q226" s="33"/>
      <c r="R226" s="33"/>
      <c r="S226" s="33"/>
      <c r="T226" s="33"/>
      <c r="U226" s="33"/>
      <c r="V226" s="39"/>
      <c r="W226" s="40"/>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row>
    <row r="227" spans="2:87">
      <c r="B227" s="33"/>
      <c r="C227" s="33"/>
      <c r="D227" s="33"/>
      <c r="E227" s="33"/>
      <c r="F227" s="33"/>
      <c r="G227" s="33"/>
      <c r="H227" s="33"/>
      <c r="I227" s="33"/>
      <c r="J227" s="33"/>
      <c r="K227" s="33"/>
      <c r="L227" s="33"/>
      <c r="M227" s="33"/>
      <c r="N227" s="33"/>
      <c r="O227" s="33"/>
      <c r="P227" s="33"/>
      <c r="Q227" s="33"/>
      <c r="R227" s="33"/>
      <c r="S227" s="33"/>
      <c r="T227" s="33"/>
      <c r="U227" s="33"/>
      <c r="V227" s="39"/>
      <c r="W227" s="40"/>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row>
    <row r="228" spans="2:87">
      <c r="B228" s="33"/>
      <c r="C228" s="33"/>
      <c r="D228" s="33"/>
      <c r="E228" s="33"/>
      <c r="F228" s="33"/>
      <c r="G228" s="33"/>
      <c r="H228" s="33"/>
      <c r="I228" s="33"/>
      <c r="J228" s="33"/>
      <c r="K228" s="33"/>
      <c r="L228" s="33"/>
      <c r="M228" s="33"/>
      <c r="N228" s="33"/>
      <c r="O228" s="33"/>
      <c r="P228" s="33"/>
      <c r="Q228" s="33"/>
      <c r="R228" s="33"/>
      <c r="S228" s="33"/>
      <c r="T228" s="33"/>
      <c r="U228" s="33"/>
      <c r="V228" s="39"/>
      <c r="W228" s="40"/>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row>
    <row r="229" spans="2:87">
      <c r="B229" s="33"/>
      <c r="C229" s="33"/>
      <c r="D229" s="33"/>
      <c r="E229" s="33"/>
      <c r="F229" s="33"/>
      <c r="G229" s="33"/>
      <c r="H229" s="33"/>
      <c r="I229" s="33"/>
      <c r="J229" s="33"/>
      <c r="K229" s="33"/>
      <c r="L229" s="33"/>
      <c r="M229" s="33"/>
      <c r="N229" s="33"/>
      <c r="O229" s="33"/>
      <c r="P229" s="33"/>
      <c r="Q229" s="33"/>
      <c r="R229" s="33"/>
      <c r="S229" s="33"/>
      <c r="T229" s="33"/>
      <c r="U229" s="33"/>
      <c r="V229" s="39"/>
      <c r="W229" s="40"/>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row>
    <row r="230" spans="2:87">
      <c r="B230" s="33"/>
      <c r="C230" s="33"/>
      <c r="D230" s="33"/>
      <c r="E230" s="33"/>
      <c r="F230" s="33"/>
      <c r="G230" s="33"/>
      <c r="H230" s="33"/>
      <c r="I230" s="33"/>
      <c r="J230" s="33"/>
      <c r="K230" s="33"/>
      <c r="L230" s="33"/>
      <c r="M230" s="33"/>
      <c r="N230" s="33"/>
      <c r="O230" s="33"/>
      <c r="P230" s="33"/>
      <c r="Q230" s="33"/>
      <c r="R230" s="33"/>
      <c r="S230" s="33"/>
      <c r="T230" s="33"/>
      <c r="U230" s="33"/>
      <c r="V230" s="39"/>
      <c r="W230" s="40"/>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row>
    <row r="231" spans="2:87">
      <c r="B231" s="33"/>
      <c r="C231" s="33"/>
      <c r="D231" s="33"/>
      <c r="E231" s="33"/>
      <c r="F231" s="33"/>
      <c r="G231" s="33"/>
      <c r="H231" s="33"/>
      <c r="I231" s="33"/>
      <c r="J231" s="33"/>
      <c r="K231" s="33"/>
      <c r="L231" s="33"/>
      <c r="M231" s="33"/>
      <c r="N231" s="33"/>
      <c r="O231" s="33"/>
      <c r="P231" s="33"/>
      <c r="Q231" s="33"/>
      <c r="R231" s="33"/>
      <c r="S231" s="33"/>
      <c r="T231" s="33"/>
      <c r="U231" s="33"/>
      <c r="V231" s="39"/>
      <c r="W231" s="40"/>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row>
    <row r="232" spans="2:87">
      <c r="B232" s="33"/>
      <c r="C232" s="33"/>
      <c r="D232" s="33"/>
      <c r="E232" s="33"/>
      <c r="F232" s="33"/>
      <c r="G232" s="33"/>
      <c r="H232" s="33"/>
      <c r="I232" s="33"/>
      <c r="J232" s="33"/>
      <c r="K232" s="33"/>
      <c r="L232" s="33"/>
      <c r="M232" s="33"/>
      <c r="N232" s="33"/>
      <c r="O232" s="33"/>
      <c r="P232" s="33"/>
      <c r="Q232" s="33"/>
      <c r="R232" s="33"/>
      <c r="S232" s="33"/>
      <c r="T232" s="33"/>
      <c r="U232" s="33"/>
      <c r="V232" s="39"/>
      <c r="W232" s="40"/>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row>
    <row r="233" spans="2:87">
      <c r="B233" s="33"/>
      <c r="C233" s="33"/>
      <c r="D233" s="33"/>
      <c r="E233" s="33"/>
      <c r="F233" s="33"/>
      <c r="G233" s="33"/>
      <c r="H233" s="33"/>
      <c r="I233" s="33"/>
      <c r="J233" s="33"/>
      <c r="K233" s="33"/>
      <c r="L233" s="33"/>
      <c r="M233" s="33"/>
      <c r="N233" s="33"/>
      <c r="O233" s="33"/>
      <c r="P233" s="33"/>
      <c r="Q233" s="33"/>
      <c r="R233" s="33"/>
      <c r="S233" s="33"/>
      <c r="T233" s="33"/>
      <c r="U233" s="33"/>
      <c r="V233" s="39"/>
      <c r="W233" s="40"/>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row>
    <row r="234" spans="2:87">
      <c r="B234" s="33"/>
      <c r="C234" s="33"/>
      <c r="D234" s="33"/>
      <c r="E234" s="33"/>
      <c r="F234" s="33"/>
      <c r="G234" s="33"/>
      <c r="H234" s="33"/>
      <c r="I234" s="33"/>
      <c r="J234" s="33"/>
      <c r="K234" s="33"/>
      <c r="L234" s="33"/>
      <c r="M234" s="33"/>
      <c r="N234" s="33"/>
      <c r="O234" s="33"/>
      <c r="P234" s="33"/>
      <c r="Q234" s="33"/>
      <c r="R234" s="33"/>
      <c r="S234" s="33"/>
      <c r="T234" s="33"/>
      <c r="U234" s="33"/>
      <c r="V234" s="39"/>
      <c r="W234" s="40"/>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row>
    <row r="235" spans="2:87">
      <c r="B235" s="33"/>
      <c r="C235" s="33"/>
      <c r="D235" s="33"/>
      <c r="E235" s="33"/>
      <c r="F235" s="33"/>
      <c r="G235" s="33"/>
      <c r="H235" s="33"/>
      <c r="I235" s="33"/>
      <c r="J235" s="33"/>
      <c r="K235" s="33"/>
      <c r="L235" s="33"/>
      <c r="M235" s="33"/>
      <c r="N235" s="33"/>
      <c r="O235" s="33"/>
      <c r="P235" s="33"/>
      <c r="Q235" s="33"/>
      <c r="R235" s="33"/>
      <c r="S235" s="33"/>
      <c r="T235" s="33"/>
      <c r="U235" s="33"/>
      <c r="V235" s="39"/>
      <c r="W235" s="40"/>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row>
    <row r="236" spans="2:87">
      <c r="B236" s="33"/>
      <c r="C236" s="33"/>
      <c r="D236" s="33"/>
      <c r="E236" s="33"/>
      <c r="F236" s="33"/>
      <c r="G236" s="33"/>
      <c r="H236" s="33"/>
      <c r="I236" s="33"/>
      <c r="J236" s="33"/>
      <c r="K236" s="33"/>
      <c r="L236" s="33"/>
      <c r="M236" s="33"/>
      <c r="N236" s="33"/>
      <c r="O236" s="33"/>
      <c r="P236" s="33"/>
      <c r="Q236" s="33"/>
      <c r="R236" s="33"/>
      <c r="S236" s="33"/>
      <c r="T236" s="33"/>
      <c r="U236" s="33"/>
      <c r="V236" s="39"/>
      <c r="W236" s="40"/>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row>
    <row r="237" spans="2:87">
      <c r="B237" s="33"/>
      <c r="C237" s="33"/>
      <c r="D237" s="33"/>
      <c r="E237" s="33"/>
      <c r="F237" s="33"/>
      <c r="G237" s="33"/>
      <c r="H237" s="33"/>
      <c r="I237" s="33"/>
      <c r="J237" s="33"/>
      <c r="K237" s="33"/>
      <c r="L237" s="33"/>
      <c r="M237" s="33"/>
      <c r="N237" s="33"/>
      <c r="O237" s="33"/>
      <c r="P237" s="33"/>
      <c r="Q237" s="33"/>
      <c r="R237" s="33"/>
      <c r="S237" s="33"/>
      <c r="T237" s="33"/>
      <c r="U237" s="33"/>
      <c r="V237" s="39"/>
      <c r="W237" s="40"/>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row>
    <row r="238" spans="2:87">
      <c r="B238" s="33"/>
      <c r="C238" s="33"/>
      <c r="D238" s="33"/>
      <c r="E238" s="33"/>
      <c r="F238" s="33"/>
      <c r="G238" s="33"/>
      <c r="H238" s="33"/>
      <c r="I238" s="33"/>
      <c r="J238" s="33"/>
      <c r="K238" s="33"/>
      <c r="L238" s="33"/>
      <c r="M238" s="33"/>
      <c r="N238" s="33"/>
      <c r="O238" s="33"/>
      <c r="P238" s="33"/>
      <c r="Q238" s="33"/>
      <c r="R238" s="33"/>
      <c r="S238" s="33"/>
      <c r="T238" s="33"/>
      <c r="U238" s="33"/>
      <c r="V238" s="39"/>
      <c r="W238" s="40"/>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row>
    <row r="239" spans="2:87">
      <c r="B239" s="33"/>
      <c r="C239" s="33"/>
      <c r="D239" s="33"/>
      <c r="E239" s="33"/>
      <c r="F239" s="33"/>
      <c r="G239" s="33"/>
      <c r="H239" s="33"/>
      <c r="I239" s="33"/>
      <c r="J239" s="33"/>
      <c r="K239" s="33"/>
      <c r="L239" s="33"/>
      <c r="M239" s="33"/>
      <c r="N239" s="33"/>
      <c r="O239" s="33"/>
      <c r="P239" s="33"/>
      <c r="Q239" s="33"/>
      <c r="R239" s="33"/>
      <c r="S239" s="33"/>
      <c r="T239" s="33"/>
      <c r="U239" s="33"/>
      <c r="V239" s="39"/>
      <c r="W239" s="40"/>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row>
    <row r="240" spans="2:87">
      <c r="B240" s="33"/>
      <c r="C240" s="33"/>
      <c r="D240" s="33"/>
      <c r="E240" s="33"/>
      <c r="F240" s="33"/>
      <c r="G240" s="33"/>
      <c r="H240" s="33"/>
      <c r="I240" s="33"/>
      <c r="J240" s="33"/>
      <c r="K240" s="33"/>
      <c r="L240" s="33"/>
      <c r="M240" s="33"/>
      <c r="N240" s="33"/>
      <c r="O240" s="33"/>
      <c r="P240" s="33"/>
      <c r="Q240" s="33"/>
      <c r="R240" s="33"/>
      <c r="S240" s="33"/>
      <c r="T240" s="33"/>
      <c r="U240" s="33"/>
      <c r="V240" s="39"/>
      <c r="W240" s="40"/>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row>
    <row r="241" spans="2:87">
      <c r="B241" s="33"/>
      <c r="C241" s="33"/>
      <c r="D241" s="33"/>
      <c r="E241" s="33"/>
      <c r="F241" s="33"/>
      <c r="G241" s="33"/>
      <c r="H241" s="33"/>
      <c r="I241" s="33"/>
      <c r="J241" s="33"/>
      <c r="K241" s="33"/>
      <c r="L241" s="33"/>
      <c r="M241" s="33"/>
      <c r="N241" s="33"/>
      <c r="O241" s="33"/>
      <c r="P241" s="33"/>
      <c r="Q241" s="33"/>
      <c r="R241" s="33"/>
      <c r="S241" s="33"/>
      <c r="T241" s="33"/>
      <c r="U241" s="33"/>
      <c r="V241" s="39"/>
      <c r="W241" s="40"/>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row>
    <row r="242" spans="2:87">
      <c r="B242" s="33"/>
      <c r="C242" s="33"/>
      <c r="D242" s="33"/>
      <c r="E242" s="33"/>
      <c r="F242" s="33"/>
      <c r="G242" s="33"/>
      <c r="H242" s="33"/>
      <c r="I242" s="33"/>
      <c r="J242" s="33"/>
      <c r="K242" s="33"/>
      <c r="L242" s="33"/>
      <c r="M242" s="33"/>
      <c r="N242" s="33"/>
      <c r="O242" s="33"/>
      <c r="P242" s="33"/>
      <c r="Q242" s="33"/>
      <c r="R242" s="33"/>
      <c r="S242" s="33"/>
      <c r="T242" s="33"/>
      <c r="U242" s="33"/>
      <c r="V242" s="39"/>
      <c r="W242" s="40"/>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row>
    <row r="243" spans="2:87">
      <c r="B243" s="33"/>
      <c r="C243" s="33"/>
      <c r="D243" s="33"/>
      <c r="E243" s="33"/>
      <c r="F243" s="33"/>
      <c r="G243" s="33"/>
      <c r="H243" s="33"/>
      <c r="I243" s="33"/>
      <c r="J243" s="33"/>
      <c r="K243" s="33"/>
      <c r="L243" s="33"/>
      <c r="M243" s="33"/>
      <c r="N243" s="33"/>
      <c r="O243" s="33"/>
      <c r="P243" s="33"/>
      <c r="Q243" s="33"/>
      <c r="R243" s="33"/>
      <c r="S243" s="33"/>
      <c r="T243" s="33"/>
      <c r="U243" s="33"/>
      <c r="V243" s="39"/>
      <c r="W243" s="40"/>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row>
    <row r="244" spans="2:87">
      <c r="B244" s="33"/>
      <c r="C244" s="33"/>
      <c r="D244" s="33"/>
      <c r="E244" s="33"/>
      <c r="F244" s="33"/>
      <c r="G244" s="33"/>
      <c r="H244" s="33"/>
      <c r="I244" s="33"/>
      <c r="J244" s="33"/>
      <c r="K244" s="33"/>
      <c r="L244" s="33"/>
      <c r="M244" s="33"/>
      <c r="N244" s="33"/>
      <c r="O244" s="33"/>
      <c r="P244" s="33"/>
      <c r="Q244" s="33"/>
      <c r="R244" s="33"/>
      <c r="S244" s="33"/>
      <c r="T244" s="33"/>
      <c r="U244" s="33"/>
      <c r="V244" s="39"/>
      <c r="W244" s="40"/>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row>
    <row r="245" spans="2:87">
      <c r="B245" s="33"/>
      <c r="C245" s="33"/>
      <c r="D245" s="33"/>
      <c r="E245" s="33"/>
      <c r="F245" s="33"/>
      <c r="G245" s="33"/>
      <c r="H245" s="33"/>
      <c r="I245" s="33"/>
      <c r="J245" s="33"/>
      <c r="K245" s="33"/>
      <c r="L245" s="33"/>
      <c r="M245" s="33"/>
      <c r="N245" s="33"/>
      <c r="O245" s="33"/>
      <c r="P245" s="33"/>
      <c r="Q245" s="33"/>
      <c r="R245" s="33"/>
      <c r="S245" s="33"/>
      <c r="T245" s="33"/>
      <c r="U245" s="33"/>
      <c r="V245" s="39"/>
      <c r="W245" s="40"/>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row>
    <row r="246" spans="2:87">
      <c r="B246" s="33"/>
      <c r="C246" s="33"/>
      <c r="D246" s="33"/>
      <c r="E246" s="33"/>
      <c r="F246" s="33"/>
      <c r="G246" s="33"/>
      <c r="H246" s="33"/>
      <c r="I246" s="33"/>
      <c r="J246" s="33"/>
      <c r="K246" s="33"/>
      <c r="L246" s="33"/>
      <c r="M246" s="33"/>
      <c r="N246" s="33"/>
      <c r="O246" s="33"/>
      <c r="P246" s="33"/>
      <c r="Q246" s="33"/>
      <c r="R246" s="33"/>
      <c r="S246" s="33"/>
      <c r="T246" s="33"/>
      <c r="U246" s="33"/>
      <c r="V246" s="39"/>
      <c r="W246" s="40"/>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row>
    <row r="247" spans="2:87">
      <c r="B247" s="33"/>
      <c r="C247" s="33"/>
      <c r="D247" s="33"/>
      <c r="E247" s="33"/>
      <c r="F247" s="33"/>
      <c r="G247" s="33"/>
      <c r="H247" s="33"/>
      <c r="I247" s="33"/>
      <c r="J247" s="33"/>
      <c r="K247" s="33"/>
      <c r="L247" s="33"/>
      <c r="M247" s="33"/>
      <c r="N247" s="33"/>
      <c r="O247" s="33"/>
      <c r="P247" s="33"/>
      <c r="Q247" s="33"/>
      <c r="R247" s="33"/>
      <c r="S247" s="33"/>
      <c r="T247" s="33"/>
      <c r="U247" s="33"/>
      <c r="V247" s="39"/>
      <c r="W247" s="40"/>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row>
    <row r="248" spans="2:87">
      <c r="B248" s="33"/>
      <c r="C248" s="33"/>
      <c r="D248" s="33"/>
      <c r="E248" s="33"/>
      <c r="F248" s="33"/>
      <c r="G248" s="33"/>
      <c r="H248" s="33"/>
      <c r="I248" s="33"/>
      <c r="J248" s="33"/>
      <c r="K248" s="33"/>
      <c r="L248" s="33"/>
      <c r="M248" s="33"/>
      <c r="N248" s="33"/>
      <c r="O248" s="33"/>
      <c r="P248" s="33"/>
      <c r="Q248" s="33"/>
      <c r="R248" s="33"/>
      <c r="S248" s="33"/>
      <c r="T248" s="33"/>
      <c r="U248" s="33"/>
      <c r="V248" s="39"/>
      <c r="W248" s="40"/>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row>
    <row r="249" spans="2:87">
      <c r="B249" s="33"/>
      <c r="C249" s="33"/>
      <c r="D249" s="33"/>
      <c r="E249" s="33"/>
      <c r="F249" s="33"/>
      <c r="G249" s="33"/>
      <c r="H249" s="33"/>
      <c r="I249" s="33"/>
      <c r="J249" s="33"/>
      <c r="K249" s="33"/>
      <c r="L249" s="33"/>
      <c r="M249" s="33"/>
      <c r="N249" s="33"/>
      <c r="O249" s="33"/>
      <c r="P249" s="33"/>
      <c r="Q249" s="33"/>
      <c r="R249" s="33"/>
      <c r="S249" s="33"/>
      <c r="T249" s="33"/>
      <c r="U249" s="33"/>
      <c r="V249" s="39"/>
      <c r="W249" s="40"/>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row>
    <row r="250" spans="2:87">
      <c r="B250" s="33"/>
      <c r="C250" s="33"/>
      <c r="D250" s="33"/>
      <c r="E250" s="33"/>
      <c r="F250" s="33"/>
      <c r="G250" s="33"/>
      <c r="H250" s="33"/>
      <c r="I250" s="33"/>
      <c r="J250" s="33"/>
      <c r="K250" s="33"/>
      <c r="L250" s="33"/>
      <c r="M250" s="33"/>
      <c r="N250" s="33"/>
      <c r="O250" s="33"/>
      <c r="P250" s="33"/>
      <c r="Q250" s="33"/>
      <c r="R250" s="33"/>
      <c r="S250" s="33"/>
      <c r="T250" s="33"/>
      <c r="U250" s="33"/>
      <c r="V250" s="39"/>
      <c r="W250" s="40"/>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row>
    <row r="251" spans="2:87">
      <c r="B251" s="33"/>
      <c r="C251" s="33"/>
      <c r="D251" s="33"/>
      <c r="E251" s="33"/>
      <c r="F251" s="33"/>
      <c r="G251" s="33"/>
      <c r="H251" s="33"/>
      <c r="I251" s="33"/>
      <c r="J251" s="33"/>
      <c r="K251" s="33"/>
      <c r="L251" s="33"/>
      <c r="M251" s="33"/>
      <c r="N251" s="33"/>
      <c r="O251" s="33"/>
      <c r="P251" s="33"/>
      <c r="Q251" s="33"/>
      <c r="R251" s="33"/>
      <c r="S251" s="33"/>
      <c r="T251" s="33"/>
      <c r="U251" s="33"/>
      <c r="V251" s="39"/>
      <c r="W251" s="40"/>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row>
    <row r="252" spans="2:87">
      <c r="B252" s="33"/>
      <c r="C252" s="33"/>
      <c r="D252" s="33"/>
      <c r="E252" s="33"/>
      <c r="F252" s="33"/>
      <c r="G252" s="33"/>
      <c r="H252" s="33"/>
      <c r="I252" s="33"/>
      <c r="J252" s="33"/>
      <c r="K252" s="33"/>
      <c r="L252" s="33"/>
      <c r="M252" s="33"/>
      <c r="N252" s="33"/>
      <c r="O252" s="33"/>
      <c r="P252" s="33"/>
      <c r="Q252" s="33"/>
      <c r="R252" s="33"/>
      <c r="S252" s="33"/>
      <c r="T252" s="33"/>
      <c r="U252" s="33"/>
      <c r="V252" s="39"/>
      <c r="W252" s="40"/>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row>
    <row r="253" spans="2:87">
      <c r="B253" s="33"/>
      <c r="C253" s="33"/>
      <c r="D253" s="33"/>
      <c r="E253" s="33"/>
      <c r="F253" s="33"/>
      <c r="G253" s="33"/>
      <c r="H253" s="33"/>
      <c r="I253" s="33"/>
      <c r="J253" s="33"/>
      <c r="K253" s="33"/>
      <c r="L253" s="33"/>
      <c r="M253" s="33"/>
      <c r="N253" s="33"/>
      <c r="O253" s="33"/>
      <c r="P253" s="33"/>
      <c r="Q253" s="33"/>
      <c r="R253" s="33"/>
      <c r="S253" s="33"/>
      <c r="T253" s="33"/>
      <c r="U253" s="33"/>
      <c r="V253" s="39"/>
      <c r="W253" s="40"/>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row>
    <row r="254" spans="2:87">
      <c r="B254" s="33"/>
      <c r="C254" s="33"/>
      <c r="D254" s="33"/>
      <c r="E254" s="33"/>
      <c r="F254" s="33"/>
      <c r="G254" s="33"/>
      <c r="H254" s="33"/>
      <c r="I254" s="33"/>
      <c r="J254" s="33"/>
      <c r="K254" s="33"/>
      <c r="L254" s="33"/>
      <c r="M254" s="33"/>
      <c r="N254" s="33"/>
      <c r="O254" s="33"/>
      <c r="P254" s="33"/>
      <c r="Q254" s="33"/>
      <c r="R254" s="33"/>
      <c r="S254" s="33"/>
      <c r="T254" s="33"/>
      <c r="U254" s="33"/>
      <c r="V254" s="39"/>
      <c r="W254" s="40"/>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row>
    <row r="255" spans="2:87">
      <c r="B255" s="33"/>
      <c r="C255" s="33"/>
      <c r="D255" s="33"/>
      <c r="E255" s="33"/>
      <c r="F255" s="33"/>
      <c r="G255" s="33"/>
      <c r="H255" s="33"/>
      <c r="I255" s="33"/>
      <c r="J255" s="33"/>
      <c r="K255" s="33"/>
      <c r="L255" s="33"/>
      <c r="M255" s="33"/>
      <c r="N255" s="33"/>
      <c r="O255" s="33"/>
      <c r="P255" s="33"/>
      <c r="Q255" s="33"/>
      <c r="R255" s="33"/>
      <c r="S255" s="33"/>
      <c r="T255" s="33"/>
      <c r="U255" s="33"/>
      <c r="V255" s="39"/>
      <c r="W255" s="40"/>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row>
    <row r="256" spans="2:87">
      <c r="B256" s="33"/>
      <c r="C256" s="33"/>
      <c r="D256" s="33"/>
      <c r="E256" s="33"/>
      <c r="F256" s="33"/>
      <c r="G256" s="33"/>
      <c r="H256" s="33"/>
      <c r="I256" s="33"/>
      <c r="J256" s="33"/>
      <c r="K256" s="33"/>
      <c r="L256" s="33"/>
      <c r="M256" s="33"/>
      <c r="N256" s="33"/>
      <c r="O256" s="33"/>
      <c r="P256" s="33"/>
      <c r="Q256" s="33"/>
      <c r="R256" s="33"/>
      <c r="S256" s="33"/>
      <c r="T256" s="33"/>
      <c r="U256" s="33"/>
      <c r="V256" s="39"/>
      <c r="W256" s="40"/>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row>
    <row r="257" spans="2:87">
      <c r="B257" s="33"/>
      <c r="C257" s="33"/>
      <c r="D257" s="33"/>
      <c r="E257" s="33"/>
      <c r="F257" s="33"/>
      <c r="G257" s="33"/>
      <c r="H257" s="33"/>
      <c r="I257" s="33"/>
      <c r="J257" s="33"/>
      <c r="K257" s="33"/>
      <c r="L257" s="33"/>
      <c r="M257" s="33"/>
      <c r="N257" s="33"/>
      <c r="O257" s="33"/>
      <c r="P257" s="33"/>
      <c r="Q257" s="33"/>
      <c r="R257" s="33"/>
      <c r="S257" s="33"/>
      <c r="T257" s="33"/>
      <c r="U257" s="33"/>
      <c r="V257" s="39"/>
      <c r="W257" s="40"/>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row>
    <row r="258" spans="2:87">
      <c r="B258" s="33"/>
      <c r="C258" s="33"/>
      <c r="D258" s="33"/>
      <c r="E258" s="33"/>
      <c r="F258" s="33"/>
      <c r="G258" s="33"/>
      <c r="H258" s="33"/>
      <c r="I258" s="33"/>
      <c r="J258" s="33"/>
      <c r="K258" s="33"/>
      <c r="L258" s="33"/>
      <c r="M258" s="33"/>
      <c r="N258" s="33"/>
      <c r="O258" s="33"/>
      <c r="P258" s="33"/>
      <c r="Q258" s="33"/>
      <c r="R258" s="33"/>
      <c r="S258" s="33"/>
      <c r="T258" s="33"/>
      <c r="U258" s="33"/>
      <c r="V258" s="39"/>
      <c r="W258" s="40"/>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row>
    <row r="259" spans="2:87">
      <c r="B259" s="33"/>
      <c r="C259" s="33"/>
      <c r="D259" s="33"/>
      <c r="E259" s="33"/>
      <c r="F259" s="33"/>
      <c r="G259" s="33"/>
      <c r="H259" s="33"/>
      <c r="I259" s="33"/>
      <c r="J259" s="33"/>
      <c r="K259" s="33"/>
      <c r="L259" s="33"/>
      <c r="M259" s="33"/>
      <c r="N259" s="33"/>
      <c r="O259" s="33"/>
      <c r="P259" s="33"/>
      <c r="Q259" s="33"/>
      <c r="R259" s="33"/>
      <c r="S259" s="33"/>
      <c r="T259" s="33"/>
      <c r="U259" s="33"/>
      <c r="V259" s="39"/>
      <c r="W259" s="40"/>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row>
    <row r="260" spans="2:87">
      <c r="B260" s="33"/>
      <c r="C260" s="33"/>
      <c r="D260" s="33"/>
      <c r="E260" s="33"/>
      <c r="F260" s="33"/>
      <c r="G260" s="33"/>
      <c r="H260" s="33"/>
      <c r="I260" s="33"/>
      <c r="J260" s="33"/>
      <c r="K260" s="33"/>
      <c r="L260" s="33"/>
      <c r="M260" s="33"/>
      <c r="N260" s="33"/>
      <c r="O260" s="33"/>
      <c r="P260" s="33"/>
      <c r="Q260" s="33"/>
      <c r="R260" s="33"/>
      <c r="S260" s="33"/>
      <c r="T260" s="33"/>
      <c r="U260" s="33"/>
      <c r="V260" s="39"/>
      <c r="W260" s="40"/>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row>
    <row r="261" spans="2:87">
      <c r="B261" s="33"/>
      <c r="C261" s="33"/>
      <c r="D261" s="33"/>
      <c r="E261" s="33"/>
      <c r="F261" s="33"/>
      <c r="G261" s="33"/>
      <c r="H261" s="33"/>
      <c r="I261" s="33"/>
      <c r="J261" s="33"/>
      <c r="K261" s="33"/>
      <c r="L261" s="33"/>
      <c r="M261" s="33"/>
      <c r="N261" s="33"/>
      <c r="O261" s="33"/>
      <c r="P261" s="33"/>
      <c r="Q261" s="33"/>
      <c r="R261" s="33"/>
      <c r="S261" s="33"/>
      <c r="T261" s="33"/>
      <c r="U261" s="33"/>
      <c r="V261" s="39"/>
      <c r="W261" s="40"/>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row>
    <row r="262" spans="2:87">
      <c r="B262" s="33"/>
      <c r="C262" s="33"/>
      <c r="D262" s="33"/>
      <c r="E262" s="33"/>
      <c r="F262" s="33"/>
      <c r="G262" s="33"/>
      <c r="H262" s="33"/>
      <c r="I262" s="33"/>
      <c r="J262" s="33"/>
      <c r="K262" s="33"/>
      <c r="L262" s="33"/>
      <c r="M262" s="33"/>
      <c r="N262" s="33"/>
      <c r="O262" s="33"/>
      <c r="P262" s="33"/>
      <c r="Q262" s="33"/>
      <c r="R262" s="33"/>
      <c r="S262" s="33"/>
      <c r="T262" s="33"/>
      <c r="U262" s="33"/>
      <c r="V262" s="39"/>
      <c r="W262" s="40"/>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row>
    <row r="263" spans="2:87">
      <c r="B263" s="33"/>
      <c r="C263" s="33"/>
      <c r="D263" s="33"/>
      <c r="E263" s="33"/>
      <c r="F263" s="33"/>
      <c r="G263" s="33"/>
      <c r="H263" s="33"/>
      <c r="I263" s="33"/>
      <c r="J263" s="33"/>
      <c r="K263" s="33"/>
      <c r="L263" s="33"/>
      <c r="M263" s="33"/>
      <c r="N263" s="33"/>
      <c r="O263" s="33"/>
      <c r="P263" s="33"/>
      <c r="Q263" s="33"/>
      <c r="R263" s="33"/>
      <c r="S263" s="33"/>
      <c r="T263" s="33"/>
      <c r="U263" s="33"/>
      <c r="V263" s="39"/>
      <c r="W263" s="40"/>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row>
    <row r="264" spans="2:87">
      <c r="B264" s="33"/>
      <c r="C264" s="33"/>
      <c r="D264" s="33"/>
      <c r="E264" s="33"/>
      <c r="F264" s="33"/>
      <c r="G264" s="33"/>
      <c r="H264" s="33"/>
      <c r="I264" s="33"/>
      <c r="J264" s="33"/>
      <c r="K264" s="33"/>
      <c r="L264" s="33"/>
      <c r="M264" s="33"/>
      <c r="N264" s="33"/>
      <c r="O264" s="33"/>
      <c r="P264" s="33"/>
      <c r="Q264" s="33"/>
      <c r="R264" s="33"/>
      <c r="S264" s="33"/>
      <c r="T264" s="33"/>
      <c r="U264" s="33"/>
      <c r="V264" s="39"/>
      <c r="W264" s="40"/>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row>
    <row r="265" spans="2:87">
      <c r="B265" s="33"/>
      <c r="C265" s="33"/>
      <c r="D265" s="33"/>
      <c r="E265" s="33"/>
      <c r="F265" s="33"/>
      <c r="G265" s="33"/>
      <c r="H265" s="33"/>
      <c r="I265" s="33"/>
      <c r="J265" s="33"/>
      <c r="K265" s="33"/>
      <c r="L265" s="33"/>
      <c r="M265" s="33"/>
      <c r="N265" s="33"/>
      <c r="O265" s="33"/>
      <c r="P265" s="33"/>
      <c r="Q265" s="33"/>
      <c r="R265" s="33"/>
      <c r="S265" s="33"/>
      <c r="T265" s="33"/>
      <c r="U265" s="33"/>
      <c r="V265" s="39"/>
      <c r="W265" s="40"/>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row>
    <row r="266" spans="2:87">
      <c r="B266" s="33"/>
      <c r="C266" s="33"/>
      <c r="D266" s="33"/>
      <c r="E266" s="33"/>
      <c r="F266" s="33"/>
      <c r="G266" s="33"/>
      <c r="H266" s="33"/>
      <c r="I266" s="33"/>
      <c r="J266" s="33"/>
      <c r="K266" s="33"/>
      <c r="L266" s="33"/>
      <c r="M266" s="33"/>
      <c r="N266" s="33"/>
      <c r="O266" s="33"/>
      <c r="P266" s="33"/>
      <c r="Q266" s="33"/>
      <c r="R266" s="33"/>
      <c r="S266" s="33"/>
      <c r="T266" s="33"/>
      <c r="U266" s="33"/>
      <c r="V266" s="39"/>
      <c r="W266" s="40"/>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row>
    <row r="267" spans="2:87">
      <c r="B267" s="33"/>
      <c r="C267" s="33"/>
      <c r="D267" s="33"/>
      <c r="E267" s="33"/>
      <c r="F267" s="33"/>
      <c r="G267" s="33"/>
      <c r="H267" s="33"/>
      <c r="I267" s="33"/>
      <c r="J267" s="33"/>
      <c r="K267" s="33"/>
      <c r="L267" s="33"/>
      <c r="M267" s="33"/>
      <c r="N267" s="33"/>
      <c r="O267" s="33"/>
      <c r="P267" s="33"/>
      <c r="Q267" s="33"/>
      <c r="R267" s="33"/>
      <c r="S267" s="33"/>
      <c r="T267" s="33"/>
      <c r="U267" s="33"/>
      <c r="V267" s="39"/>
      <c r="W267" s="40"/>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row>
    <row r="268" spans="2:87">
      <c r="B268" s="33"/>
      <c r="C268" s="33"/>
      <c r="D268" s="33"/>
      <c r="E268" s="33"/>
      <c r="F268" s="33"/>
      <c r="G268" s="33"/>
      <c r="H268" s="33"/>
      <c r="I268" s="33"/>
      <c r="J268" s="33"/>
      <c r="K268" s="33"/>
      <c r="L268" s="33"/>
      <c r="M268" s="33"/>
      <c r="N268" s="33"/>
      <c r="O268" s="33"/>
      <c r="P268" s="33"/>
      <c r="Q268" s="33"/>
      <c r="R268" s="33"/>
      <c r="S268" s="33"/>
      <c r="T268" s="33"/>
      <c r="U268" s="33"/>
      <c r="V268" s="39"/>
      <c r="W268" s="40"/>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row>
    <row r="269" spans="2:87">
      <c r="B269" s="33"/>
      <c r="C269" s="33"/>
      <c r="D269" s="33"/>
      <c r="E269" s="33"/>
      <c r="F269" s="33"/>
      <c r="G269" s="33"/>
      <c r="H269" s="33"/>
      <c r="I269" s="33"/>
      <c r="J269" s="33"/>
      <c r="K269" s="33"/>
      <c r="L269" s="33"/>
      <c r="M269" s="33"/>
      <c r="N269" s="33"/>
      <c r="O269" s="33"/>
      <c r="P269" s="33"/>
      <c r="Q269" s="33"/>
      <c r="R269" s="33"/>
      <c r="S269" s="33"/>
      <c r="T269" s="33"/>
      <c r="U269" s="33"/>
      <c r="V269" s="39"/>
      <c r="W269" s="40"/>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row>
    <row r="270" spans="2:87">
      <c r="B270" s="33"/>
      <c r="C270" s="33"/>
      <c r="D270" s="33"/>
      <c r="E270" s="33"/>
      <c r="F270" s="33"/>
      <c r="G270" s="33"/>
      <c r="H270" s="33"/>
      <c r="I270" s="33"/>
      <c r="J270" s="33"/>
      <c r="K270" s="33"/>
      <c r="L270" s="33"/>
      <c r="M270" s="33"/>
      <c r="N270" s="33"/>
      <c r="O270" s="33"/>
      <c r="P270" s="33"/>
      <c r="Q270" s="33"/>
      <c r="R270" s="33"/>
      <c r="S270" s="33"/>
      <c r="T270" s="33"/>
      <c r="U270" s="33"/>
      <c r="V270" s="39"/>
      <c r="W270" s="40"/>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row>
    <row r="271" spans="2:87">
      <c r="B271" s="33"/>
      <c r="C271" s="33"/>
      <c r="D271" s="33"/>
      <c r="E271" s="33"/>
      <c r="F271" s="33"/>
      <c r="G271" s="33"/>
      <c r="H271" s="33"/>
      <c r="I271" s="33"/>
      <c r="J271" s="33"/>
      <c r="K271" s="33"/>
      <c r="L271" s="33"/>
      <c r="M271" s="33"/>
      <c r="N271" s="33"/>
      <c r="O271" s="33"/>
      <c r="P271" s="33"/>
      <c r="Q271" s="33"/>
      <c r="R271" s="33"/>
      <c r="S271" s="33"/>
      <c r="T271" s="33"/>
      <c r="U271" s="33"/>
      <c r="V271" s="39"/>
      <c r="W271" s="40"/>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row>
    <row r="272" spans="2:87">
      <c r="B272" s="33"/>
      <c r="C272" s="33"/>
      <c r="D272" s="33"/>
      <c r="E272" s="33"/>
      <c r="F272" s="33"/>
      <c r="G272" s="33"/>
      <c r="H272" s="33"/>
      <c r="I272" s="33"/>
      <c r="J272" s="33"/>
      <c r="K272" s="33"/>
      <c r="L272" s="33"/>
      <c r="M272" s="33"/>
      <c r="N272" s="33"/>
      <c r="O272" s="33"/>
      <c r="P272" s="33"/>
      <c r="Q272" s="33"/>
      <c r="R272" s="33"/>
      <c r="S272" s="33"/>
      <c r="T272" s="33"/>
      <c r="U272" s="33"/>
      <c r="V272" s="39"/>
      <c r="W272" s="40"/>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row>
    <row r="273" spans="2:87">
      <c r="B273" s="33"/>
      <c r="C273" s="33"/>
      <c r="D273" s="33"/>
      <c r="E273" s="33"/>
      <c r="F273" s="33"/>
      <c r="G273" s="33"/>
      <c r="H273" s="33"/>
      <c r="I273" s="33"/>
      <c r="J273" s="33"/>
      <c r="K273" s="33"/>
      <c r="L273" s="33"/>
      <c r="M273" s="33"/>
      <c r="N273" s="33"/>
      <c r="O273" s="33"/>
      <c r="P273" s="33"/>
      <c r="Q273" s="33"/>
      <c r="R273" s="33"/>
      <c r="S273" s="33"/>
      <c r="T273" s="33"/>
      <c r="U273" s="33"/>
      <c r="V273" s="39"/>
      <c r="W273" s="40"/>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row>
    <row r="274" spans="2:87">
      <c r="B274" s="33"/>
      <c r="C274" s="33"/>
      <c r="D274" s="33"/>
      <c r="E274" s="33"/>
      <c r="F274" s="33"/>
      <c r="G274" s="33"/>
      <c r="H274" s="33"/>
      <c r="I274" s="33"/>
      <c r="J274" s="33"/>
      <c r="K274" s="33"/>
      <c r="L274" s="33"/>
      <c r="M274" s="33"/>
      <c r="N274" s="33"/>
      <c r="O274" s="33"/>
      <c r="P274" s="33"/>
      <c r="Q274" s="33"/>
      <c r="R274" s="33"/>
      <c r="S274" s="33"/>
      <c r="T274" s="33"/>
      <c r="U274" s="33"/>
      <c r="V274" s="39"/>
      <c r="W274" s="40"/>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row>
    <row r="275" spans="2:87">
      <c r="B275" s="33"/>
      <c r="C275" s="33"/>
      <c r="D275" s="33"/>
      <c r="E275" s="33"/>
      <c r="F275" s="33"/>
      <c r="G275" s="33"/>
      <c r="H275" s="33"/>
      <c r="I275" s="33"/>
      <c r="J275" s="33"/>
      <c r="K275" s="33"/>
      <c r="L275" s="33"/>
      <c r="M275" s="33"/>
      <c r="N275" s="33"/>
      <c r="O275" s="33"/>
      <c r="P275" s="33"/>
      <c r="Q275" s="33"/>
      <c r="R275" s="33"/>
      <c r="S275" s="33"/>
      <c r="T275" s="33"/>
      <c r="U275" s="33"/>
      <c r="V275" s="39"/>
      <c r="W275" s="40"/>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row>
    <row r="276" spans="2:87">
      <c r="B276" s="33"/>
      <c r="C276" s="33"/>
      <c r="D276" s="33"/>
      <c r="E276" s="33"/>
      <c r="F276" s="33"/>
      <c r="G276" s="33"/>
      <c r="H276" s="33"/>
      <c r="I276" s="33"/>
      <c r="J276" s="33"/>
      <c r="K276" s="33"/>
      <c r="L276" s="33"/>
      <c r="M276" s="33"/>
      <c r="N276" s="33"/>
      <c r="O276" s="33"/>
      <c r="P276" s="33"/>
      <c r="Q276" s="33"/>
      <c r="R276" s="33"/>
      <c r="S276" s="33"/>
      <c r="T276" s="33"/>
      <c r="U276" s="33"/>
      <c r="V276" s="39"/>
      <c r="W276" s="40"/>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row>
    <row r="277" spans="2:87">
      <c r="B277" s="33"/>
      <c r="C277" s="33"/>
      <c r="D277" s="33"/>
      <c r="E277" s="33"/>
      <c r="F277" s="33"/>
      <c r="G277" s="33"/>
      <c r="H277" s="33"/>
      <c r="I277" s="33"/>
      <c r="J277" s="33"/>
      <c r="K277" s="33"/>
      <c r="L277" s="33"/>
      <c r="M277" s="33"/>
      <c r="N277" s="33"/>
      <c r="O277" s="33"/>
      <c r="P277" s="33"/>
      <c r="Q277" s="33"/>
      <c r="R277" s="33"/>
      <c r="S277" s="33"/>
      <c r="T277" s="33"/>
      <c r="U277" s="33"/>
      <c r="V277" s="39"/>
      <c r="W277" s="40"/>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row>
    <row r="278" spans="2:87">
      <c r="B278" s="33"/>
      <c r="C278" s="33"/>
      <c r="D278" s="33"/>
      <c r="E278" s="33"/>
      <c r="F278" s="33"/>
      <c r="G278" s="33"/>
      <c r="H278" s="33"/>
      <c r="I278" s="33"/>
      <c r="J278" s="33"/>
      <c r="K278" s="33"/>
      <c r="L278" s="33"/>
      <c r="M278" s="33"/>
      <c r="N278" s="33"/>
      <c r="O278" s="33"/>
      <c r="P278" s="33"/>
      <c r="Q278" s="33"/>
      <c r="R278" s="33"/>
      <c r="S278" s="33"/>
      <c r="T278" s="33"/>
      <c r="U278" s="33"/>
      <c r="V278" s="39"/>
      <c r="W278" s="40"/>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row>
    <row r="279" spans="2:87">
      <c r="B279" s="33"/>
      <c r="C279" s="33"/>
      <c r="D279" s="33"/>
      <c r="E279" s="33"/>
      <c r="F279" s="33"/>
      <c r="G279" s="33"/>
      <c r="H279" s="33"/>
      <c r="I279" s="33"/>
      <c r="J279" s="33"/>
      <c r="K279" s="33"/>
      <c r="L279" s="33"/>
      <c r="M279" s="33"/>
      <c r="N279" s="33"/>
      <c r="O279" s="33"/>
      <c r="P279" s="33"/>
      <c r="Q279" s="33"/>
      <c r="R279" s="33"/>
      <c r="S279" s="33"/>
      <c r="T279" s="33"/>
      <c r="U279" s="33"/>
      <c r="V279" s="39"/>
      <c r="W279" s="40"/>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row>
    <row r="280" spans="2:87">
      <c r="B280" s="33"/>
      <c r="C280" s="33"/>
      <c r="D280" s="33"/>
      <c r="E280" s="33"/>
      <c r="F280" s="33"/>
      <c r="G280" s="33"/>
      <c r="H280" s="33"/>
      <c r="I280" s="33"/>
      <c r="J280" s="33"/>
      <c r="K280" s="33"/>
      <c r="L280" s="33"/>
      <c r="M280" s="33"/>
      <c r="N280" s="33"/>
      <c r="O280" s="33"/>
      <c r="P280" s="33"/>
      <c r="Q280" s="33"/>
      <c r="R280" s="33"/>
      <c r="S280" s="33"/>
      <c r="T280" s="33"/>
      <c r="U280" s="33"/>
      <c r="V280" s="39"/>
      <c r="W280" s="40"/>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row>
    <row r="281" spans="2:87">
      <c r="B281" s="33"/>
      <c r="C281" s="33"/>
      <c r="D281" s="33"/>
      <c r="E281" s="33"/>
      <c r="F281" s="33"/>
      <c r="G281" s="33"/>
      <c r="H281" s="33"/>
      <c r="I281" s="33"/>
      <c r="J281" s="33"/>
      <c r="K281" s="33"/>
      <c r="L281" s="33"/>
      <c r="M281" s="33"/>
      <c r="N281" s="33"/>
      <c r="O281" s="33"/>
      <c r="P281" s="33"/>
      <c r="Q281" s="33"/>
      <c r="R281" s="33"/>
      <c r="S281" s="33"/>
      <c r="T281" s="33"/>
      <c r="U281" s="33"/>
      <c r="V281" s="39"/>
      <c r="W281" s="40"/>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row>
    <row r="282" spans="2:87">
      <c r="B282" s="33"/>
      <c r="C282" s="33"/>
      <c r="D282" s="33"/>
      <c r="E282" s="33"/>
      <c r="F282" s="33"/>
      <c r="G282" s="33"/>
      <c r="H282" s="33"/>
      <c r="I282" s="33"/>
      <c r="J282" s="33"/>
      <c r="K282" s="33"/>
      <c r="L282" s="33"/>
      <c r="M282" s="33"/>
      <c r="N282" s="33"/>
      <c r="O282" s="33"/>
      <c r="P282" s="33"/>
      <c r="Q282" s="33"/>
      <c r="R282" s="33"/>
      <c r="S282" s="33"/>
      <c r="T282" s="33"/>
      <c r="U282" s="33"/>
      <c r="V282" s="39"/>
      <c r="W282" s="40"/>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row>
    <row r="283" spans="2:87">
      <c r="B283" s="33"/>
      <c r="C283" s="33"/>
      <c r="D283" s="33"/>
      <c r="E283" s="33"/>
      <c r="F283" s="33"/>
      <c r="G283" s="33"/>
      <c r="H283" s="33"/>
      <c r="I283" s="33"/>
      <c r="J283" s="33"/>
      <c r="K283" s="33"/>
      <c r="L283" s="33"/>
      <c r="M283" s="33"/>
      <c r="N283" s="33"/>
      <c r="O283" s="33"/>
      <c r="P283" s="33"/>
      <c r="Q283" s="33"/>
      <c r="R283" s="33"/>
      <c r="S283" s="33"/>
      <c r="T283" s="33"/>
      <c r="U283" s="33"/>
      <c r="V283" s="39"/>
      <c r="W283" s="40"/>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row>
    <row r="284" spans="2:87">
      <c r="B284" s="33"/>
      <c r="C284" s="33"/>
      <c r="D284" s="33"/>
      <c r="E284" s="33"/>
      <c r="F284" s="33"/>
      <c r="G284" s="33"/>
      <c r="H284" s="33"/>
      <c r="I284" s="33"/>
      <c r="J284" s="33"/>
      <c r="K284" s="33"/>
      <c r="L284" s="33"/>
      <c r="M284" s="33"/>
      <c r="N284" s="33"/>
      <c r="O284" s="33"/>
      <c r="P284" s="33"/>
      <c r="Q284" s="33"/>
      <c r="R284" s="33"/>
      <c r="S284" s="33"/>
      <c r="T284" s="33"/>
      <c r="U284" s="33"/>
      <c r="V284" s="39"/>
      <c r="W284" s="40"/>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row>
    <row r="285" spans="2:87">
      <c r="B285" s="33"/>
      <c r="C285" s="33"/>
      <c r="D285" s="33"/>
      <c r="E285" s="33"/>
      <c r="F285" s="33"/>
      <c r="G285" s="33"/>
      <c r="H285" s="33"/>
      <c r="I285" s="33"/>
      <c r="J285" s="33"/>
      <c r="K285" s="33"/>
      <c r="L285" s="33"/>
      <c r="M285" s="33"/>
      <c r="N285" s="33"/>
      <c r="O285" s="33"/>
      <c r="P285" s="33"/>
      <c r="Q285" s="33"/>
      <c r="R285" s="33"/>
      <c r="S285" s="33"/>
      <c r="T285" s="33"/>
      <c r="U285" s="33"/>
      <c r="V285" s="39"/>
      <c r="W285" s="40"/>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row>
    <row r="286" spans="2:87">
      <c r="B286" s="33"/>
      <c r="C286" s="33"/>
      <c r="D286" s="33"/>
      <c r="E286" s="33"/>
      <c r="F286" s="33"/>
      <c r="G286" s="33"/>
      <c r="H286" s="33"/>
      <c r="I286" s="33"/>
      <c r="J286" s="33"/>
      <c r="K286" s="33"/>
      <c r="L286" s="33"/>
      <c r="M286" s="33"/>
      <c r="N286" s="33"/>
      <c r="O286" s="33"/>
      <c r="P286" s="33"/>
      <c r="Q286" s="33"/>
      <c r="R286" s="33"/>
      <c r="S286" s="33"/>
      <c r="T286" s="33"/>
      <c r="U286" s="33"/>
      <c r="V286" s="39"/>
      <c r="W286" s="40"/>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row>
    <row r="287" spans="2:87">
      <c r="B287" s="33"/>
      <c r="C287" s="33"/>
      <c r="D287" s="33"/>
      <c r="E287" s="33"/>
      <c r="F287" s="33"/>
      <c r="G287" s="33"/>
      <c r="H287" s="33"/>
      <c r="I287" s="33"/>
      <c r="J287" s="33"/>
      <c r="K287" s="33"/>
      <c r="L287" s="33"/>
      <c r="M287" s="33"/>
      <c r="N287" s="33"/>
      <c r="O287" s="33"/>
      <c r="P287" s="33"/>
      <c r="Q287" s="33"/>
      <c r="R287" s="33"/>
      <c r="S287" s="33"/>
      <c r="T287" s="33"/>
      <c r="U287" s="33"/>
      <c r="V287" s="39"/>
      <c r="W287" s="40"/>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row>
    <row r="288" spans="2:87">
      <c r="B288" s="33"/>
      <c r="C288" s="33"/>
      <c r="D288" s="33"/>
      <c r="E288" s="33"/>
      <c r="F288" s="33"/>
      <c r="G288" s="33"/>
      <c r="H288" s="33"/>
      <c r="I288" s="33"/>
      <c r="J288" s="33"/>
      <c r="K288" s="33"/>
      <c r="L288" s="33"/>
      <c r="M288" s="33"/>
      <c r="N288" s="33"/>
      <c r="O288" s="33"/>
      <c r="P288" s="33"/>
      <c r="Q288" s="33"/>
      <c r="R288" s="33"/>
      <c r="S288" s="33"/>
      <c r="T288" s="33"/>
      <c r="U288" s="33"/>
      <c r="V288" s="39"/>
      <c r="W288" s="40"/>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row>
    <row r="289" spans="2:87">
      <c r="B289" s="33"/>
      <c r="C289" s="33"/>
      <c r="D289" s="33"/>
      <c r="E289" s="33"/>
      <c r="F289" s="33"/>
      <c r="G289" s="33"/>
      <c r="H289" s="33"/>
      <c r="I289" s="33"/>
      <c r="J289" s="33"/>
      <c r="K289" s="33"/>
      <c r="L289" s="33"/>
      <c r="M289" s="33"/>
      <c r="N289" s="33"/>
      <c r="O289" s="33"/>
      <c r="P289" s="33"/>
      <c r="Q289" s="33"/>
      <c r="R289" s="33"/>
      <c r="S289" s="33"/>
      <c r="T289" s="33"/>
      <c r="U289" s="33"/>
      <c r="V289" s="39"/>
      <c r="W289" s="40"/>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row>
    <row r="290" spans="2:87">
      <c r="B290" s="33"/>
      <c r="C290" s="33"/>
      <c r="D290" s="33"/>
      <c r="E290" s="33"/>
      <c r="F290" s="33"/>
      <c r="G290" s="33"/>
      <c r="H290" s="33"/>
      <c r="I290" s="33"/>
      <c r="J290" s="33"/>
      <c r="K290" s="33"/>
      <c r="L290" s="33"/>
      <c r="M290" s="33"/>
      <c r="N290" s="33"/>
      <c r="O290" s="33"/>
      <c r="P290" s="33"/>
      <c r="Q290" s="33"/>
      <c r="R290" s="33"/>
      <c r="S290" s="33"/>
      <c r="T290" s="33"/>
      <c r="U290" s="33"/>
      <c r="V290" s="39"/>
      <c r="W290" s="40"/>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row>
    <row r="291" spans="2:87">
      <c r="B291" s="33"/>
      <c r="C291" s="33"/>
      <c r="D291" s="33"/>
      <c r="E291" s="33"/>
      <c r="F291" s="33"/>
      <c r="G291" s="33"/>
      <c r="H291" s="33"/>
      <c r="I291" s="33"/>
      <c r="J291" s="33"/>
      <c r="K291" s="33"/>
      <c r="L291" s="33"/>
      <c r="M291" s="33"/>
      <c r="N291" s="33"/>
      <c r="O291" s="33"/>
      <c r="P291" s="33"/>
      <c r="Q291" s="33"/>
      <c r="R291" s="33"/>
      <c r="S291" s="33"/>
      <c r="T291" s="33"/>
      <c r="U291" s="33"/>
      <c r="V291" s="39"/>
      <c r="W291" s="40"/>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row>
    <row r="292" spans="2:87">
      <c r="B292" s="33"/>
      <c r="C292" s="33"/>
      <c r="D292" s="33"/>
      <c r="E292" s="33"/>
      <c r="F292" s="33"/>
      <c r="G292" s="33"/>
      <c r="H292" s="33"/>
      <c r="I292" s="33"/>
      <c r="J292" s="33"/>
      <c r="K292" s="33"/>
      <c r="L292" s="33"/>
      <c r="M292" s="33"/>
      <c r="N292" s="33"/>
      <c r="O292" s="33"/>
      <c r="P292" s="33"/>
      <c r="Q292" s="33"/>
      <c r="R292" s="33"/>
      <c r="S292" s="33"/>
      <c r="T292" s="33"/>
      <c r="U292" s="33"/>
      <c r="V292" s="39"/>
      <c r="W292" s="40"/>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row>
    <row r="293" spans="2:87">
      <c r="B293" s="33"/>
      <c r="C293" s="33"/>
      <c r="D293" s="33"/>
      <c r="E293" s="33"/>
      <c r="F293" s="33"/>
      <c r="G293" s="33"/>
      <c r="H293" s="33"/>
      <c r="I293" s="33"/>
      <c r="J293" s="33"/>
      <c r="K293" s="33"/>
      <c r="L293" s="33"/>
      <c r="M293" s="33"/>
      <c r="N293" s="33"/>
      <c r="O293" s="33"/>
      <c r="P293" s="33"/>
      <c r="Q293" s="33"/>
      <c r="R293" s="33"/>
      <c r="S293" s="33"/>
      <c r="T293" s="33"/>
      <c r="U293" s="33"/>
      <c r="V293" s="39"/>
      <c r="W293" s="40"/>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row>
    <row r="294" spans="2:87">
      <c r="B294" s="33"/>
      <c r="C294" s="33"/>
      <c r="D294" s="33"/>
      <c r="E294" s="33"/>
      <c r="F294" s="33"/>
      <c r="G294" s="33"/>
      <c r="H294" s="33"/>
      <c r="I294" s="33"/>
      <c r="J294" s="33"/>
      <c r="K294" s="33"/>
      <c r="L294" s="33"/>
      <c r="M294" s="33"/>
      <c r="N294" s="33"/>
      <c r="O294" s="33"/>
      <c r="P294" s="33"/>
      <c r="Q294" s="33"/>
      <c r="R294" s="33"/>
      <c r="S294" s="33"/>
      <c r="T294" s="33"/>
      <c r="U294" s="33"/>
      <c r="V294" s="39"/>
      <c r="W294" s="40"/>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row>
    <row r="295" spans="2:87">
      <c r="B295" s="33"/>
      <c r="C295" s="33"/>
      <c r="D295" s="33"/>
      <c r="E295" s="33"/>
      <c r="F295" s="33"/>
      <c r="G295" s="33"/>
      <c r="H295" s="33"/>
      <c r="I295" s="33"/>
      <c r="J295" s="33"/>
      <c r="K295" s="33"/>
      <c r="L295" s="33"/>
      <c r="M295" s="33"/>
      <c r="N295" s="33"/>
      <c r="O295" s="33"/>
      <c r="P295" s="33"/>
      <c r="Q295" s="33"/>
      <c r="R295" s="33"/>
      <c r="S295" s="33"/>
      <c r="T295" s="33"/>
      <c r="U295" s="33"/>
      <c r="V295" s="39"/>
      <c r="W295" s="40"/>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row>
    <row r="296" spans="2:87">
      <c r="B296" s="33"/>
      <c r="C296" s="33"/>
      <c r="D296" s="33"/>
      <c r="E296" s="33"/>
      <c r="F296" s="33"/>
      <c r="G296" s="33"/>
      <c r="H296" s="33"/>
      <c r="I296" s="33"/>
      <c r="J296" s="33"/>
      <c r="K296" s="33"/>
      <c r="L296" s="33"/>
      <c r="M296" s="33"/>
      <c r="N296" s="33"/>
      <c r="O296" s="33"/>
      <c r="P296" s="33"/>
      <c r="Q296" s="33"/>
      <c r="R296" s="33"/>
      <c r="S296" s="33"/>
      <c r="T296" s="33"/>
      <c r="U296" s="33"/>
      <c r="V296" s="39"/>
      <c r="W296" s="40"/>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row>
    <row r="297" spans="2:87">
      <c r="B297" s="33"/>
      <c r="C297" s="33"/>
      <c r="D297" s="33"/>
      <c r="E297" s="33"/>
      <c r="F297" s="33"/>
      <c r="G297" s="33"/>
      <c r="H297" s="33"/>
      <c r="I297" s="33"/>
      <c r="J297" s="33"/>
      <c r="K297" s="33"/>
      <c r="L297" s="33"/>
      <c r="M297" s="33"/>
      <c r="N297" s="33"/>
      <c r="O297" s="33"/>
      <c r="P297" s="33"/>
      <c r="Q297" s="33"/>
      <c r="R297" s="33"/>
      <c r="S297" s="33"/>
      <c r="T297" s="33"/>
      <c r="U297" s="33"/>
      <c r="V297" s="39"/>
      <c r="W297" s="40"/>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row>
    <row r="298" spans="2:87">
      <c r="B298" s="33"/>
      <c r="C298" s="33"/>
      <c r="D298" s="33"/>
      <c r="E298" s="33"/>
      <c r="F298" s="33"/>
      <c r="G298" s="33"/>
      <c r="H298" s="33"/>
      <c r="I298" s="33"/>
      <c r="J298" s="33"/>
      <c r="K298" s="33"/>
      <c r="L298" s="33"/>
      <c r="M298" s="33"/>
      <c r="N298" s="33"/>
      <c r="O298" s="33"/>
      <c r="P298" s="33"/>
      <c r="Q298" s="33"/>
      <c r="R298" s="33"/>
      <c r="S298" s="33"/>
      <c r="T298" s="33"/>
      <c r="U298" s="33"/>
      <c r="V298" s="39"/>
      <c r="W298" s="40"/>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row>
    <row r="299" spans="2:87">
      <c r="B299" s="33"/>
      <c r="C299" s="33"/>
      <c r="D299" s="33"/>
      <c r="E299" s="33"/>
      <c r="F299" s="33"/>
      <c r="G299" s="33"/>
      <c r="H299" s="33"/>
      <c r="I299" s="33"/>
      <c r="J299" s="33"/>
      <c r="K299" s="33"/>
      <c r="L299" s="33"/>
      <c r="M299" s="33"/>
      <c r="N299" s="33"/>
      <c r="O299" s="33"/>
      <c r="P299" s="33"/>
      <c r="Q299" s="33"/>
      <c r="R299" s="33"/>
      <c r="S299" s="33"/>
      <c r="T299" s="33"/>
      <c r="U299" s="33"/>
      <c r="V299" s="39"/>
      <c r="W299" s="40"/>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row>
    <row r="300" spans="2:87">
      <c r="B300" s="33"/>
      <c r="C300" s="33"/>
      <c r="D300" s="33"/>
      <c r="E300" s="33"/>
      <c r="F300" s="33"/>
      <c r="G300" s="33"/>
      <c r="H300" s="33"/>
      <c r="I300" s="33"/>
      <c r="J300" s="33"/>
      <c r="K300" s="33"/>
      <c r="L300" s="33"/>
      <c r="M300" s="33"/>
      <c r="N300" s="33"/>
      <c r="O300" s="33"/>
      <c r="P300" s="33"/>
      <c r="Q300" s="33"/>
      <c r="R300" s="33"/>
      <c r="S300" s="33"/>
      <c r="T300" s="33"/>
      <c r="U300" s="33"/>
      <c r="V300" s="39"/>
      <c r="W300" s="40"/>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row>
    <row r="301" spans="2:87">
      <c r="B301" s="33"/>
      <c r="C301" s="33"/>
      <c r="D301" s="33"/>
      <c r="E301" s="33"/>
      <c r="F301" s="33"/>
      <c r="G301" s="33"/>
      <c r="H301" s="33"/>
      <c r="I301" s="33"/>
      <c r="J301" s="33"/>
      <c r="K301" s="33"/>
      <c r="L301" s="33"/>
      <c r="M301" s="33"/>
      <c r="N301" s="33"/>
      <c r="O301" s="33"/>
      <c r="P301" s="33"/>
      <c r="Q301" s="33"/>
      <c r="R301" s="33"/>
      <c r="S301" s="33"/>
      <c r="T301" s="33"/>
      <c r="U301" s="33"/>
      <c r="V301" s="39"/>
      <c r="W301" s="40"/>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row>
    <row r="302" spans="2:87">
      <c r="B302" s="33"/>
      <c r="C302" s="33"/>
      <c r="D302" s="33"/>
      <c r="E302" s="33"/>
      <c r="F302" s="33"/>
      <c r="G302" s="33"/>
      <c r="H302" s="33"/>
      <c r="I302" s="33"/>
      <c r="J302" s="33"/>
      <c r="K302" s="33"/>
      <c r="L302" s="33"/>
      <c r="M302" s="33"/>
      <c r="N302" s="33"/>
      <c r="O302" s="33"/>
      <c r="P302" s="33"/>
      <c r="Q302" s="33"/>
      <c r="R302" s="33"/>
      <c r="S302" s="33"/>
      <c r="T302" s="33"/>
      <c r="U302" s="33"/>
      <c r="V302" s="39"/>
      <c r="W302" s="40"/>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row>
    <row r="303" spans="2:87">
      <c r="B303" s="33"/>
      <c r="C303" s="33"/>
      <c r="D303" s="33"/>
      <c r="E303" s="33"/>
      <c r="F303" s="33"/>
      <c r="G303" s="33"/>
      <c r="H303" s="33"/>
      <c r="I303" s="33"/>
      <c r="J303" s="33"/>
      <c r="K303" s="33"/>
      <c r="L303" s="33"/>
      <c r="M303" s="33"/>
      <c r="N303" s="33"/>
      <c r="O303" s="33"/>
      <c r="P303" s="33"/>
      <c r="Q303" s="33"/>
      <c r="R303" s="33"/>
      <c r="S303" s="33"/>
      <c r="T303" s="33"/>
      <c r="U303" s="33"/>
      <c r="V303" s="39"/>
      <c r="W303" s="40"/>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row>
    <row r="304" spans="2:87">
      <c r="B304" s="33"/>
      <c r="C304" s="33"/>
      <c r="D304" s="33"/>
      <c r="E304" s="33"/>
      <c r="F304" s="33"/>
      <c r="G304" s="33"/>
      <c r="H304" s="33"/>
      <c r="I304" s="33"/>
      <c r="J304" s="33"/>
      <c r="K304" s="33"/>
      <c r="L304" s="33"/>
      <c r="M304" s="33"/>
      <c r="N304" s="33"/>
      <c r="O304" s="33"/>
      <c r="P304" s="33"/>
      <c r="Q304" s="33"/>
      <c r="R304" s="33"/>
      <c r="S304" s="33"/>
      <c r="T304" s="33"/>
      <c r="U304" s="33"/>
      <c r="V304" s="39"/>
      <c r="W304" s="40"/>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row>
    <row r="305" spans="2:87">
      <c r="B305" s="33"/>
      <c r="C305" s="33"/>
      <c r="D305" s="33"/>
      <c r="E305" s="33"/>
      <c r="F305" s="33"/>
      <c r="G305" s="33"/>
      <c r="H305" s="33"/>
      <c r="I305" s="33"/>
      <c r="J305" s="33"/>
      <c r="K305" s="33"/>
      <c r="L305" s="33"/>
      <c r="M305" s="33"/>
      <c r="N305" s="33"/>
      <c r="O305" s="33"/>
      <c r="P305" s="33"/>
      <c r="Q305" s="33"/>
      <c r="R305" s="33"/>
      <c r="S305" s="33"/>
      <c r="T305" s="33"/>
      <c r="U305" s="33"/>
      <c r="V305" s="39"/>
      <c r="W305" s="40"/>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row>
    <row r="306" spans="2:87">
      <c r="B306" s="33"/>
      <c r="C306" s="33"/>
      <c r="D306" s="33"/>
      <c r="E306" s="33"/>
      <c r="F306" s="33"/>
      <c r="G306" s="33"/>
      <c r="H306" s="33"/>
      <c r="I306" s="33"/>
      <c r="J306" s="33"/>
      <c r="K306" s="33"/>
      <c r="L306" s="33"/>
      <c r="M306" s="33"/>
      <c r="N306" s="33"/>
      <c r="O306" s="33"/>
      <c r="P306" s="33"/>
      <c r="Q306" s="33"/>
      <c r="R306" s="33"/>
      <c r="S306" s="33"/>
      <c r="T306" s="33"/>
      <c r="U306" s="33"/>
      <c r="V306" s="39"/>
      <c r="W306" s="40"/>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row>
    <row r="307" spans="2:87">
      <c r="B307" s="33"/>
      <c r="C307" s="33"/>
      <c r="D307" s="33"/>
      <c r="E307" s="33"/>
      <c r="F307" s="33"/>
      <c r="G307" s="33"/>
      <c r="H307" s="33"/>
      <c r="I307" s="33"/>
      <c r="J307" s="33"/>
      <c r="K307" s="33"/>
      <c r="L307" s="33"/>
      <c r="M307" s="33"/>
      <c r="N307" s="33"/>
      <c r="O307" s="33"/>
      <c r="P307" s="33"/>
      <c r="Q307" s="33"/>
      <c r="R307" s="33"/>
      <c r="S307" s="33"/>
      <c r="T307" s="33"/>
      <c r="U307" s="33"/>
      <c r="V307" s="39"/>
      <c r="W307" s="40"/>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row>
    <row r="308" spans="2:87">
      <c r="B308" s="33"/>
      <c r="C308" s="33"/>
      <c r="D308" s="33"/>
      <c r="E308" s="33"/>
      <c r="F308" s="33"/>
      <c r="G308" s="33"/>
      <c r="H308" s="33"/>
      <c r="I308" s="33"/>
      <c r="J308" s="33"/>
      <c r="K308" s="33"/>
      <c r="L308" s="33"/>
      <c r="M308" s="33"/>
      <c r="N308" s="33"/>
      <c r="O308" s="33"/>
      <c r="P308" s="33"/>
      <c r="Q308" s="33"/>
      <c r="R308" s="33"/>
      <c r="S308" s="33"/>
      <c r="T308" s="33"/>
      <c r="U308" s="33"/>
      <c r="V308" s="39"/>
      <c r="W308" s="40"/>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row>
    <row r="309" spans="2:87">
      <c r="B309" s="33"/>
      <c r="C309" s="33"/>
      <c r="D309" s="33"/>
      <c r="E309" s="33"/>
      <c r="F309" s="33"/>
      <c r="G309" s="33"/>
      <c r="H309" s="33"/>
      <c r="I309" s="33"/>
      <c r="J309" s="33"/>
      <c r="K309" s="33"/>
      <c r="L309" s="33"/>
      <c r="M309" s="33"/>
      <c r="N309" s="33"/>
      <c r="O309" s="33"/>
      <c r="P309" s="33"/>
      <c r="Q309" s="33"/>
      <c r="R309" s="33"/>
      <c r="S309" s="33"/>
      <c r="T309" s="33"/>
      <c r="U309" s="33"/>
      <c r="V309" s="39"/>
      <c r="W309" s="40"/>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row>
    <row r="310" spans="2:87">
      <c r="B310" s="33"/>
      <c r="C310" s="33"/>
      <c r="D310" s="33"/>
      <c r="E310" s="33"/>
      <c r="F310" s="33"/>
      <c r="G310" s="33"/>
      <c r="H310" s="33"/>
      <c r="I310" s="33"/>
      <c r="J310" s="33"/>
      <c r="K310" s="33"/>
      <c r="L310" s="33"/>
      <c r="M310" s="33"/>
      <c r="N310" s="33"/>
      <c r="O310" s="33"/>
      <c r="P310" s="33"/>
      <c r="Q310" s="33"/>
      <c r="R310" s="33"/>
      <c r="S310" s="33"/>
      <c r="T310" s="33"/>
      <c r="U310" s="33"/>
      <c r="V310" s="39"/>
      <c r="W310" s="40"/>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row>
    <row r="311" spans="2:87">
      <c r="B311" s="33"/>
      <c r="C311" s="33"/>
      <c r="D311" s="33"/>
      <c r="E311" s="33"/>
      <c r="F311" s="33"/>
      <c r="G311" s="33"/>
      <c r="H311" s="33"/>
      <c r="I311" s="33"/>
      <c r="J311" s="33"/>
      <c r="K311" s="33"/>
      <c r="L311" s="33"/>
      <c r="M311" s="33"/>
      <c r="N311" s="33"/>
      <c r="O311" s="33"/>
      <c r="P311" s="33"/>
      <c r="Q311" s="33"/>
      <c r="R311" s="33"/>
      <c r="S311" s="33"/>
      <c r="T311" s="33"/>
      <c r="U311" s="33"/>
      <c r="V311" s="39"/>
      <c r="W311" s="40"/>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row>
    <row r="312" spans="2:87">
      <c r="B312" s="33"/>
      <c r="C312" s="33"/>
      <c r="D312" s="33"/>
      <c r="E312" s="33"/>
      <c r="F312" s="33"/>
      <c r="G312" s="33"/>
      <c r="H312" s="33"/>
      <c r="I312" s="33"/>
      <c r="J312" s="33"/>
      <c r="K312" s="33"/>
      <c r="L312" s="33"/>
      <c r="M312" s="33"/>
      <c r="N312" s="33"/>
      <c r="O312" s="33"/>
      <c r="P312" s="33"/>
      <c r="Q312" s="33"/>
      <c r="R312" s="33"/>
      <c r="S312" s="33"/>
      <c r="T312" s="33"/>
      <c r="U312" s="33"/>
      <c r="V312" s="39"/>
      <c r="W312" s="40"/>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row>
    <row r="313" spans="2:87">
      <c r="B313" s="33"/>
      <c r="C313" s="33"/>
      <c r="D313" s="33"/>
      <c r="E313" s="33"/>
      <c r="F313" s="33"/>
      <c r="G313" s="33"/>
      <c r="H313" s="33"/>
      <c r="I313" s="33"/>
      <c r="J313" s="33"/>
      <c r="K313" s="33"/>
      <c r="L313" s="33"/>
      <c r="M313" s="33"/>
      <c r="N313" s="33"/>
      <c r="O313" s="33"/>
      <c r="P313" s="33"/>
      <c r="Q313" s="33"/>
      <c r="R313" s="33"/>
      <c r="S313" s="33"/>
      <c r="T313" s="33"/>
      <c r="U313" s="33"/>
      <c r="V313" s="39"/>
      <c r="W313" s="40"/>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row>
    <row r="314" spans="2:87">
      <c r="B314" s="33"/>
      <c r="C314" s="33"/>
      <c r="D314" s="33"/>
      <c r="E314" s="33"/>
      <c r="F314" s="33"/>
      <c r="G314" s="33"/>
      <c r="H314" s="33"/>
      <c r="I314" s="33"/>
      <c r="J314" s="33"/>
      <c r="K314" s="33"/>
      <c r="L314" s="33"/>
      <c r="M314" s="33"/>
      <c r="N314" s="33"/>
      <c r="O314" s="33"/>
      <c r="P314" s="33"/>
      <c r="Q314" s="33"/>
      <c r="R314" s="33"/>
      <c r="S314" s="33"/>
      <c r="T314" s="33"/>
      <c r="U314" s="33"/>
      <c r="V314" s="39"/>
      <c r="W314" s="40"/>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row>
    <row r="315" spans="2:87">
      <c r="B315" s="33"/>
      <c r="C315" s="33"/>
      <c r="D315" s="33"/>
      <c r="E315" s="33"/>
      <c r="F315" s="33"/>
      <c r="G315" s="33"/>
      <c r="H315" s="33"/>
      <c r="I315" s="33"/>
      <c r="J315" s="33"/>
      <c r="K315" s="33"/>
      <c r="L315" s="33"/>
      <c r="M315" s="33"/>
      <c r="N315" s="33"/>
      <c r="O315" s="33"/>
      <c r="P315" s="33"/>
      <c r="Q315" s="33"/>
      <c r="R315" s="33"/>
      <c r="S315" s="33"/>
      <c r="T315" s="33"/>
      <c r="U315" s="33"/>
      <c r="V315" s="39"/>
      <c r="W315" s="40"/>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row>
    <row r="316" spans="2:87">
      <c r="B316" s="33"/>
      <c r="C316" s="33"/>
      <c r="D316" s="33"/>
      <c r="E316" s="33"/>
      <c r="F316" s="33"/>
      <c r="G316" s="33"/>
      <c r="H316" s="33"/>
      <c r="I316" s="33"/>
      <c r="J316" s="33"/>
      <c r="K316" s="33"/>
      <c r="L316" s="33"/>
      <c r="M316" s="33"/>
      <c r="N316" s="33"/>
      <c r="O316" s="33"/>
      <c r="P316" s="33"/>
      <c r="Q316" s="33"/>
      <c r="R316" s="33"/>
      <c r="S316" s="33"/>
      <c r="T316" s="33"/>
      <c r="U316" s="33"/>
      <c r="V316" s="39"/>
      <c r="W316" s="40"/>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row>
    <row r="317" spans="2:87">
      <c r="B317" s="33"/>
      <c r="C317" s="33"/>
      <c r="D317" s="33"/>
      <c r="E317" s="33"/>
      <c r="F317" s="33"/>
      <c r="G317" s="33"/>
      <c r="H317" s="33"/>
      <c r="I317" s="33"/>
      <c r="J317" s="33"/>
      <c r="K317" s="33"/>
      <c r="L317" s="33"/>
      <c r="M317" s="33"/>
      <c r="N317" s="33"/>
      <c r="O317" s="33"/>
      <c r="P317" s="33"/>
      <c r="Q317" s="33"/>
      <c r="R317" s="33"/>
      <c r="S317" s="33"/>
      <c r="T317" s="33"/>
      <c r="U317" s="33"/>
      <c r="V317" s="39"/>
      <c r="W317" s="40"/>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row>
    <row r="318" spans="2:87">
      <c r="B318" s="33"/>
      <c r="C318" s="33"/>
      <c r="D318" s="33"/>
      <c r="E318" s="33"/>
      <c r="F318" s="33"/>
      <c r="G318" s="33"/>
      <c r="H318" s="33"/>
      <c r="I318" s="33"/>
      <c r="J318" s="33"/>
      <c r="K318" s="33"/>
      <c r="L318" s="33"/>
      <c r="M318" s="33"/>
      <c r="N318" s="33"/>
      <c r="O318" s="33"/>
      <c r="P318" s="33"/>
      <c r="Q318" s="33"/>
      <c r="R318" s="33"/>
      <c r="S318" s="33"/>
      <c r="T318" s="33"/>
      <c r="U318" s="33"/>
      <c r="V318" s="39"/>
      <c r="W318" s="40"/>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row>
    <row r="319" spans="2:87">
      <c r="B319" s="33"/>
      <c r="C319" s="33"/>
      <c r="D319" s="33"/>
      <c r="E319" s="33"/>
      <c r="F319" s="33"/>
      <c r="G319" s="33"/>
      <c r="H319" s="33"/>
      <c r="I319" s="33"/>
      <c r="J319" s="33"/>
      <c r="K319" s="33"/>
      <c r="L319" s="33"/>
      <c r="M319" s="33"/>
      <c r="N319" s="33"/>
      <c r="O319" s="33"/>
      <c r="P319" s="33"/>
      <c r="Q319" s="33"/>
      <c r="R319" s="33"/>
      <c r="S319" s="33"/>
      <c r="T319" s="33"/>
      <c r="U319" s="33"/>
      <c r="V319" s="39"/>
      <c r="W319" s="40"/>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row>
    <row r="320" spans="2:87">
      <c r="B320" s="33"/>
      <c r="C320" s="33"/>
      <c r="D320" s="33"/>
      <c r="E320" s="33"/>
      <c r="F320" s="33"/>
      <c r="G320" s="33"/>
      <c r="H320" s="33"/>
      <c r="I320" s="33"/>
      <c r="J320" s="33"/>
      <c r="K320" s="33"/>
      <c r="L320" s="33"/>
      <c r="M320" s="33"/>
      <c r="N320" s="33"/>
      <c r="O320" s="33"/>
      <c r="P320" s="33"/>
      <c r="Q320" s="33"/>
      <c r="R320" s="33"/>
      <c r="S320" s="33"/>
      <c r="T320" s="33"/>
      <c r="U320" s="33"/>
      <c r="V320" s="39"/>
      <c r="W320" s="40"/>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row>
    <row r="321" spans="2:87">
      <c r="B321" s="33"/>
      <c r="C321" s="33"/>
      <c r="D321" s="33"/>
      <c r="E321" s="33"/>
      <c r="F321" s="33"/>
      <c r="G321" s="33"/>
      <c r="H321" s="33"/>
      <c r="I321" s="33"/>
      <c r="J321" s="33"/>
      <c r="K321" s="33"/>
      <c r="L321" s="33"/>
      <c r="M321" s="33"/>
      <c r="N321" s="33"/>
      <c r="O321" s="33"/>
      <c r="P321" s="33"/>
      <c r="Q321" s="33"/>
      <c r="R321" s="33"/>
      <c r="S321" s="33"/>
      <c r="T321" s="33"/>
      <c r="U321" s="33"/>
      <c r="V321" s="39"/>
      <c r="W321" s="40"/>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row>
    <row r="322" spans="2:87">
      <c r="B322" s="33"/>
      <c r="C322" s="33"/>
      <c r="D322" s="33"/>
      <c r="E322" s="33"/>
      <c r="F322" s="33"/>
      <c r="G322" s="33"/>
      <c r="H322" s="33"/>
      <c r="I322" s="33"/>
      <c r="J322" s="33"/>
      <c r="K322" s="33"/>
      <c r="L322" s="33"/>
      <c r="M322" s="33"/>
      <c r="N322" s="33"/>
      <c r="O322" s="33"/>
      <c r="P322" s="33"/>
      <c r="Q322" s="33"/>
      <c r="R322" s="33"/>
      <c r="S322" s="33"/>
      <c r="T322" s="33"/>
      <c r="U322" s="33"/>
      <c r="V322" s="39"/>
      <c r="W322" s="40"/>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row>
    <row r="323" spans="2:87">
      <c r="B323" s="33"/>
      <c r="C323" s="33"/>
      <c r="D323" s="33"/>
      <c r="E323" s="33"/>
      <c r="F323" s="33"/>
      <c r="G323" s="33"/>
      <c r="H323" s="33"/>
      <c r="I323" s="33"/>
      <c r="J323" s="33"/>
      <c r="K323" s="33"/>
      <c r="L323" s="33"/>
      <c r="M323" s="33"/>
      <c r="N323" s="33"/>
      <c r="O323" s="33"/>
      <c r="P323" s="33"/>
      <c r="Q323" s="33"/>
      <c r="R323" s="33"/>
      <c r="S323" s="33"/>
      <c r="T323" s="33"/>
      <c r="U323" s="33"/>
      <c r="V323" s="39"/>
      <c r="W323" s="40"/>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row>
    <row r="324" spans="2:87">
      <c r="B324" s="33"/>
      <c r="C324" s="33"/>
      <c r="D324" s="33"/>
      <c r="E324" s="33"/>
      <c r="F324" s="33"/>
      <c r="G324" s="33"/>
      <c r="H324" s="33"/>
      <c r="I324" s="33"/>
      <c r="J324" s="33"/>
      <c r="K324" s="33"/>
      <c r="L324" s="33"/>
      <c r="M324" s="33"/>
      <c r="N324" s="33"/>
      <c r="O324" s="33"/>
      <c r="P324" s="33"/>
      <c r="Q324" s="33"/>
      <c r="R324" s="33"/>
      <c r="S324" s="33"/>
      <c r="T324" s="33"/>
      <c r="U324" s="33"/>
      <c r="V324" s="39"/>
      <c r="W324" s="40"/>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row>
    <row r="325" spans="2:87">
      <c r="B325" s="33"/>
      <c r="C325" s="33"/>
      <c r="D325" s="33"/>
      <c r="E325" s="33"/>
      <c r="F325" s="33"/>
      <c r="G325" s="33"/>
      <c r="H325" s="33"/>
      <c r="I325" s="33"/>
      <c r="J325" s="33"/>
      <c r="K325" s="33"/>
      <c r="L325" s="33"/>
      <c r="M325" s="33"/>
      <c r="N325" s="33"/>
      <c r="O325" s="33"/>
      <c r="P325" s="33"/>
      <c r="Q325" s="33"/>
      <c r="R325" s="33"/>
      <c r="S325" s="33"/>
      <c r="T325" s="33"/>
      <c r="U325" s="33"/>
      <c r="V325" s="39"/>
      <c r="W325" s="40"/>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row>
    <row r="326" spans="2:87">
      <c r="B326" s="33"/>
      <c r="C326" s="33"/>
      <c r="D326" s="33"/>
      <c r="E326" s="33"/>
      <c r="F326" s="33"/>
      <c r="G326" s="33"/>
      <c r="H326" s="33"/>
      <c r="I326" s="33"/>
      <c r="J326" s="33"/>
      <c r="K326" s="33"/>
      <c r="L326" s="33"/>
      <c r="M326" s="33"/>
      <c r="N326" s="33"/>
      <c r="O326" s="33"/>
      <c r="P326" s="33"/>
      <c r="Q326" s="33"/>
      <c r="R326" s="33"/>
      <c r="S326" s="33"/>
      <c r="T326" s="33"/>
      <c r="U326" s="33"/>
      <c r="V326" s="39"/>
      <c r="W326" s="40"/>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row>
    <row r="327" spans="2:87">
      <c r="B327" s="33"/>
      <c r="C327" s="33"/>
      <c r="D327" s="33"/>
      <c r="E327" s="33"/>
      <c r="F327" s="33"/>
      <c r="G327" s="33"/>
      <c r="H327" s="33"/>
      <c r="I327" s="33"/>
      <c r="J327" s="33"/>
      <c r="K327" s="33"/>
      <c r="L327" s="33"/>
      <c r="M327" s="33"/>
      <c r="N327" s="33"/>
      <c r="O327" s="33"/>
      <c r="P327" s="33"/>
      <c r="Q327" s="33"/>
      <c r="R327" s="33"/>
      <c r="S327" s="33"/>
      <c r="T327" s="33"/>
      <c r="U327" s="33"/>
      <c r="V327" s="39"/>
      <c r="W327" s="40"/>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row>
    <row r="328" spans="2:87">
      <c r="B328" s="33"/>
      <c r="C328" s="33"/>
      <c r="D328" s="33"/>
      <c r="E328" s="33"/>
      <c r="F328" s="33"/>
      <c r="G328" s="33"/>
      <c r="H328" s="33"/>
      <c r="I328" s="33"/>
      <c r="J328" s="33"/>
      <c r="K328" s="33"/>
      <c r="L328" s="33"/>
      <c r="M328" s="33"/>
      <c r="N328" s="33"/>
      <c r="O328" s="33"/>
      <c r="P328" s="33"/>
      <c r="Q328" s="33"/>
      <c r="R328" s="33"/>
      <c r="S328" s="33"/>
      <c r="T328" s="33"/>
      <c r="U328" s="33"/>
      <c r="V328" s="39"/>
      <c r="W328" s="40"/>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row>
    <row r="329" spans="2:87">
      <c r="B329" s="33"/>
      <c r="C329" s="33"/>
      <c r="D329" s="33"/>
      <c r="E329" s="33"/>
      <c r="F329" s="33"/>
      <c r="G329" s="33"/>
      <c r="H329" s="33"/>
      <c r="I329" s="33"/>
      <c r="J329" s="33"/>
      <c r="K329" s="33"/>
      <c r="L329" s="33"/>
      <c r="M329" s="33"/>
      <c r="N329" s="33"/>
      <c r="O329" s="33"/>
      <c r="P329" s="33"/>
      <c r="Q329" s="33"/>
      <c r="R329" s="33"/>
      <c r="S329" s="33"/>
      <c r="T329" s="33"/>
      <c r="U329" s="33"/>
      <c r="V329" s="39"/>
      <c r="W329" s="40"/>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row>
    <row r="330" spans="2:87">
      <c r="B330" s="33"/>
      <c r="C330" s="33"/>
      <c r="D330" s="33"/>
      <c r="E330" s="33"/>
      <c r="F330" s="33"/>
      <c r="G330" s="33"/>
      <c r="H330" s="33"/>
      <c r="I330" s="33"/>
      <c r="J330" s="33"/>
      <c r="K330" s="33"/>
      <c r="L330" s="33"/>
      <c r="M330" s="33"/>
      <c r="N330" s="33"/>
      <c r="O330" s="33"/>
      <c r="P330" s="33"/>
      <c r="Q330" s="33"/>
      <c r="R330" s="33"/>
      <c r="S330" s="33"/>
      <c r="T330" s="33"/>
      <c r="U330" s="33"/>
      <c r="V330" s="39"/>
      <c r="W330" s="40"/>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row>
    <row r="331" spans="2:87">
      <c r="B331" s="33"/>
      <c r="C331" s="33"/>
      <c r="D331" s="33"/>
      <c r="E331" s="33"/>
      <c r="F331" s="33"/>
      <c r="G331" s="33"/>
      <c r="H331" s="33"/>
      <c r="I331" s="33"/>
      <c r="J331" s="33"/>
      <c r="K331" s="33"/>
      <c r="L331" s="33"/>
      <c r="M331" s="33"/>
      <c r="N331" s="33"/>
      <c r="O331" s="33"/>
      <c r="P331" s="33"/>
      <c r="Q331" s="33"/>
      <c r="R331" s="33"/>
      <c r="S331" s="33"/>
      <c r="T331" s="33"/>
      <c r="U331" s="33"/>
      <c r="V331" s="39"/>
      <c r="W331" s="40"/>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row>
    <row r="332" spans="2:87">
      <c r="B332" s="33"/>
      <c r="C332" s="33"/>
      <c r="D332" s="33"/>
      <c r="E332" s="33"/>
      <c r="F332" s="33"/>
      <c r="G332" s="33"/>
      <c r="H332" s="33"/>
      <c r="I332" s="33"/>
      <c r="J332" s="33"/>
      <c r="K332" s="33"/>
      <c r="L332" s="33"/>
      <c r="M332" s="33"/>
      <c r="N332" s="33"/>
      <c r="O332" s="33"/>
      <c r="P332" s="33"/>
      <c r="Q332" s="33"/>
      <c r="R332" s="33"/>
      <c r="S332" s="33"/>
      <c r="T332" s="33"/>
      <c r="U332" s="33"/>
      <c r="V332" s="39"/>
      <c r="W332" s="40"/>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row>
    <row r="333" spans="2:87">
      <c r="B333" s="33"/>
      <c r="C333" s="33"/>
      <c r="D333" s="33"/>
      <c r="E333" s="33"/>
      <c r="F333" s="33"/>
      <c r="G333" s="33"/>
      <c r="H333" s="33"/>
      <c r="I333" s="33"/>
      <c r="J333" s="33"/>
      <c r="K333" s="33"/>
      <c r="L333" s="33"/>
      <c r="M333" s="33"/>
      <c r="N333" s="33"/>
      <c r="O333" s="33"/>
      <c r="P333" s="33"/>
      <c r="Q333" s="33"/>
      <c r="R333" s="33"/>
      <c r="S333" s="33"/>
      <c r="T333" s="33"/>
      <c r="U333" s="33"/>
      <c r="V333" s="39"/>
      <c r="W333" s="40"/>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row>
    <row r="334" spans="2:87">
      <c r="B334" s="33"/>
      <c r="C334" s="33"/>
      <c r="D334" s="33"/>
      <c r="E334" s="33"/>
      <c r="F334" s="33"/>
      <c r="G334" s="33"/>
      <c r="H334" s="33"/>
      <c r="I334" s="33"/>
      <c r="J334" s="33"/>
      <c r="K334" s="33"/>
      <c r="L334" s="33"/>
      <c r="M334" s="33"/>
      <c r="N334" s="33"/>
      <c r="O334" s="33"/>
      <c r="P334" s="33"/>
      <c r="Q334" s="33"/>
      <c r="R334" s="33"/>
      <c r="S334" s="33"/>
      <c r="T334" s="33"/>
      <c r="U334" s="33"/>
      <c r="V334" s="39"/>
      <c r="W334" s="40"/>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row>
    <row r="335" spans="2:87">
      <c r="B335" s="33"/>
      <c r="C335" s="33"/>
      <c r="D335" s="33"/>
      <c r="E335" s="33"/>
      <c r="F335" s="33"/>
      <c r="G335" s="33"/>
      <c r="H335" s="33"/>
      <c r="I335" s="33"/>
      <c r="J335" s="33"/>
      <c r="K335" s="33"/>
      <c r="L335" s="33"/>
      <c r="M335" s="33"/>
      <c r="N335" s="33"/>
      <c r="O335" s="33"/>
      <c r="P335" s="33"/>
      <c r="Q335" s="33"/>
      <c r="R335" s="33"/>
      <c r="S335" s="33"/>
      <c r="T335" s="33"/>
      <c r="U335" s="33"/>
      <c r="V335" s="39"/>
      <c r="W335" s="40"/>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row>
    <row r="336" spans="2:87">
      <c r="B336" s="33"/>
      <c r="C336" s="33"/>
      <c r="D336" s="33"/>
      <c r="E336" s="33"/>
      <c r="F336" s="33"/>
      <c r="G336" s="33"/>
      <c r="H336" s="33"/>
      <c r="I336" s="33"/>
      <c r="J336" s="33"/>
      <c r="K336" s="33"/>
      <c r="L336" s="33"/>
      <c r="M336" s="33"/>
      <c r="N336" s="33"/>
      <c r="O336" s="33"/>
      <c r="P336" s="33"/>
      <c r="Q336" s="33"/>
      <c r="R336" s="33"/>
      <c r="S336" s="33"/>
      <c r="T336" s="33"/>
      <c r="U336" s="33"/>
      <c r="V336" s="39"/>
      <c r="W336" s="40"/>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row>
    <row r="337" spans="2:87">
      <c r="B337" s="33"/>
      <c r="C337" s="33"/>
      <c r="D337" s="33"/>
      <c r="E337" s="33"/>
      <c r="F337" s="33"/>
      <c r="G337" s="33"/>
      <c r="H337" s="33"/>
      <c r="I337" s="33"/>
      <c r="J337" s="33"/>
      <c r="K337" s="33"/>
      <c r="L337" s="33"/>
      <c r="M337" s="33"/>
      <c r="N337" s="33"/>
      <c r="O337" s="33"/>
      <c r="P337" s="33"/>
      <c r="Q337" s="33"/>
      <c r="R337" s="33"/>
      <c r="S337" s="33"/>
      <c r="T337" s="33"/>
      <c r="U337" s="33"/>
      <c r="V337" s="39"/>
      <c r="W337" s="40"/>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row>
    <row r="338" spans="2:87">
      <c r="B338" s="33"/>
      <c r="C338" s="33"/>
      <c r="D338" s="33"/>
      <c r="E338" s="33"/>
      <c r="F338" s="33"/>
      <c r="G338" s="33"/>
      <c r="H338" s="33"/>
      <c r="I338" s="33"/>
      <c r="J338" s="33"/>
      <c r="K338" s="33"/>
      <c r="L338" s="33"/>
      <c r="M338" s="33"/>
      <c r="N338" s="33"/>
      <c r="O338" s="33"/>
      <c r="P338" s="33"/>
      <c r="Q338" s="33"/>
      <c r="R338" s="33"/>
      <c r="S338" s="33"/>
      <c r="T338" s="33"/>
      <c r="U338" s="33"/>
      <c r="V338" s="39"/>
      <c r="W338" s="40"/>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row>
    <row r="339" spans="2:87">
      <c r="B339" s="33"/>
      <c r="C339" s="33"/>
      <c r="D339" s="33"/>
      <c r="E339" s="33"/>
      <c r="F339" s="33"/>
      <c r="G339" s="33"/>
      <c r="H339" s="33"/>
      <c r="I339" s="33"/>
      <c r="J339" s="33"/>
      <c r="K339" s="33"/>
      <c r="L339" s="33"/>
      <c r="M339" s="33"/>
      <c r="N339" s="33"/>
      <c r="O339" s="33"/>
      <c r="P339" s="33"/>
      <c r="Q339" s="33"/>
      <c r="R339" s="33"/>
      <c r="S339" s="33"/>
      <c r="T339" s="33"/>
      <c r="U339" s="33"/>
      <c r="V339" s="39"/>
      <c r="W339" s="40"/>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row>
    <row r="340" spans="2:87">
      <c r="B340" s="33"/>
      <c r="C340" s="33"/>
      <c r="D340" s="33"/>
      <c r="E340" s="33"/>
      <c r="F340" s="33"/>
      <c r="G340" s="33"/>
      <c r="H340" s="33"/>
      <c r="I340" s="33"/>
      <c r="J340" s="33"/>
      <c r="K340" s="33"/>
      <c r="L340" s="33"/>
      <c r="M340" s="33"/>
      <c r="N340" s="33"/>
      <c r="O340" s="33"/>
      <c r="P340" s="33"/>
      <c r="Q340" s="33"/>
      <c r="R340" s="33"/>
      <c r="S340" s="33"/>
      <c r="T340" s="33"/>
      <c r="U340" s="33"/>
      <c r="V340" s="39"/>
      <c r="W340" s="40"/>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row>
    <row r="341" spans="2:87">
      <c r="B341" s="33"/>
      <c r="C341" s="33"/>
      <c r="D341" s="33"/>
      <c r="E341" s="33"/>
      <c r="F341" s="33"/>
      <c r="G341" s="33"/>
      <c r="H341" s="33"/>
      <c r="I341" s="33"/>
      <c r="J341" s="33"/>
      <c r="K341" s="33"/>
      <c r="L341" s="33"/>
      <c r="M341" s="33"/>
      <c r="N341" s="33"/>
      <c r="O341" s="33"/>
      <c r="P341" s="33"/>
      <c r="Q341" s="33"/>
      <c r="R341" s="33"/>
      <c r="S341" s="33"/>
      <c r="T341" s="33"/>
      <c r="U341" s="33"/>
      <c r="V341" s="39"/>
      <c r="W341" s="40"/>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row>
    <row r="342" spans="2:87">
      <c r="B342" s="33"/>
      <c r="C342" s="33"/>
      <c r="D342" s="33"/>
      <c r="E342" s="33"/>
      <c r="F342" s="33"/>
      <c r="G342" s="33"/>
      <c r="H342" s="33"/>
      <c r="I342" s="33"/>
      <c r="J342" s="33"/>
      <c r="K342" s="33"/>
      <c r="L342" s="33"/>
      <c r="M342" s="33"/>
      <c r="N342" s="33"/>
      <c r="O342" s="33"/>
      <c r="P342" s="33"/>
      <c r="Q342" s="33"/>
      <c r="R342" s="33"/>
      <c r="S342" s="33"/>
      <c r="T342" s="33"/>
      <c r="U342" s="33"/>
      <c r="V342" s="39"/>
      <c r="W342" s="40"/>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row>
    <row r="343" spans="2:87">
      <c r="B343" s="33"/>
      <c r="C343" s="33"/>
      <c r="D343" s="33"/>
      <c r="E343" s="33"/>
      <c r="F343" s="33"/>
      <c r="G343" s="33"/>
      <c r="H343" s="33"/>
      <c r="I343" s="33"/>
      <c r="J343" s="33"/>
      <c r="K343" s="33"/>
      <c r="L343" s="33"/>
      <c r="M343" s="33"/>
      <c r="N343" s="33"/>
      <c r="O343" s="33"/>
      <c r="P343" s="33"/>
      <c r="Q343" s="33"/>
      <c r="R343" s="33"/>
      <c r="S343" s="33"/>
      <c r="T343" s="33"/>
      <c r="U343" s="33"/>
      <c r="V343" s="39"/>
      <c r="W343" s="40"/>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row>
    <row r="344" spans="2:87">
      <c r="B344" s="33"/>
      <c r="C344" s="33"/>
      <c r="D344" s="33"/>
      <c r="E344" s="33"/>
      <c r="F344" s="33"/>
      <c r="G344" s="33"/>
      <c r="H344" s="33"/>
      <c r="I344" s="33"/>
      <c r="J344" s="33"/>
      <c r="K344" s="33"/>
      <c r="L344" s="33"/>
      <c r="M344" s="33"/>
      <c r="N344" s="33"/>
      <c r="O344" s="33"/>
      <c r="P344" s="33"/>
      <c r="Q344" s="33"/>
      <c r="R344" s="33"/>
      <c r="S344" s="33"/>
      <c r="T344" s="33"/>
      <c r="U344" s="33"/>
      <c r="V344" s="39"/>
      <c r="W344" s="40"/>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row>
    <row r="345" spans="2:87">
      <c r="B345" s="33"/>
      <c r="C345" s="33"/>
      <c r="D345" s="33"/>
      <c r="E345" s="33"/>
      <c r="F345" s="33"/>
      <c r="G345" s="33"/>
      <c r="H345" s="33"/>
      <c r="I345" s="33"/>
      <c r="J345" s="33"/>
      <c r="K345" s="33"/>
      <c r="L345" s="33"/>
      <c r="M345" s="33"/>
      <c r="N345" s="33"/>
      <c r="O345" s="33"/>
      <c r="P345" s="33"/>
      <c r="Q345" s="33"/>
      <c r="R345" s="33"/>
      <c r="S345" s="33"/>
      <c r="T345" s="33"/>
      <c r="U345" s="33"/>
      <c r="V345" s="39"/>
      <c r="W345" s="40"/>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row>
    <row r="346" spans="2:87">
      <c r="B346" s="33"/>
      <c r="C346" s="33"/>
      <c r="D346" s="33"/>
      <c r="E346" s="33"/>
      <c r="F346" s="33"/>
      <c r="G346" s="33"/>
      <c r="H346" s="33"/>
      <c r="I346" s="33"/>
      <c r="J346" s="33"/>
      <c r="K346" s="33"/>
      <c r="L346" s="33"/>
      <c r="M346" s="33"/>
      <c r="N346" s="33"/>
      <c r="O346" s="33"/>
      <c r="P346" s="33"/>
      <c r="Q346" s="33"/>
      <c r="R346" s="33"/>
      <c r="S346" s="33"/>
      <c r="T346" s="33"/>
      <c r="U346" s="33"/>
      <c r="V346" s="39"/>
      <c r="W346" s="40"/>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row>
    <row r="347" spans="2:87">
      <c r="B347" s="33"/>
      <c r="C347" s="33"/>
      <c r="D347" s="33"/>
      <c r="E347" s="33"/>
      <c r="F347" s="33"/>
      <c r="G347" s="33"/>
      <c r="H347" s="33"/>
      <c r="I347" s="33"/>
      <c r="J347" s="33"/>
      <c r="K347" s="33"/>
      <c r="L347" s="33"/>
      <c r="M347" s="33"/>
      <c r="N347" s="33"/>
      <c r="O347" s="33"/>
      <c r="P347" s="33"/>
      <c r="Q347" s="33"/>
      <c r="R347" s="33"/>
      <c r="S347" s="33"/>
      <c r="T347" s="33"/>
      <c r="U347" s="33"/>
      <c r="V347" s="39"/>
      <c r="W347" s="40"/>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row>
    <row r="348" spans="2:87">
      <c r="B348" s="33"/>
      <c r="C348" s="33"/>
      <c r="D348" s="33"/>
      <c r="E348" s="33"/>
      <c r="F348" s="33"/>
      <c r="G348" s="33"/>
      <c r="H348" s="33"/>
      <c r="I348" s="33"/>
      <c r="J348" s="33"/>
      <c r="K348" s="33"/>
      <c r="L348" s="33"/>
      <c r="M348" s="33"/>
      <c r="N348" s="33"/>
      <c r="O348" s="33"/>
      <c r="P348" s="33"/>
      <c r="Q348" s="33"/>
      <c r="R348" s="33"/>
      <c r="S348" s="33"/>
      <c r="T348" s="33"/>
      <c r="U348" s="33"/>
      <c r="V348" s="39"/>
      <c r="W348" s="40"/>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row>
    <row r="349" spans="2:87">
      <c r="B349" s="33"/>
      <c r="C349" s="33"/>
      <c r="D349" s="33"/>
      <c r="E349" s="33"/>
      <c r="F349" s="33"/>
      <c r="G349" s="33"/>
      <c r="H349" s="33"/>
      <c r="I349" s="33"/>
      <c r="J349" s="33"/>
      <c r="K349" s="33"/>
      <c r="L349" s="33"/>
      <c r="M349" s="33"/>
      <c r="N349" s="33"/>
      <c r="O349" s="33"/>
      <c r="P349" s="33"/>
      <c r="Q349" s="33"/>
      <c r="R349" s="33"/>
      <c r="S349" s="33"/>
      <c r="T349" s="33"/>
      <c r="U349" s="33"/>
      <c r="V349" s="39"/>
      <c r="W349" s="40"/>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row>
    <row r="350" spans="2:87">
      <c r="B350" s="33"/>
      <c r="C350" s="33"/>
      <c r="D350" s="33"/>
      <c r="E350" s="33"/>
      <c r="F350" s="33"/>
      <c r="G350" s="33"/>
      <c r="H350" s="33"/>
      <c r="I350" s="33"/>
      <c r="J350" s="33"/>
      <c r="K350" s="33"/>
      <c r="L350" s="33"/>
      <c r="M350" s="33"/>
      <c r="N350" s="33"/>
      <c r="O350" s="33"/>
      <c r="P350" s="33"/>
      <c r="Q350" s="33"/>
      <c r="R350" s="33"/>
      <c r="S350" s="33"/>
      <c r="T350" s="33"/>
      <c r="U350" s="33"/>
      <c r="V350" s="39"/>
      <c r="W350" s="40"/>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row>
    <row r="351" spans="2:87">
      <c r="B351" s="33"/>
      <c r="C351" s="33"/>
      <c r="D351" s="33"/>
      <c r="E351" s="33"/>
      <c r="F351" s="33"/>
      <c r="G351" s="33"/>
      <c r="H351" s="33"/>
      <c r="I351" s="33"/>
      <c r="J351" s="33"/>
      <c r="K351" s="33"/>
      <c r="L351" s="33"/>
      <c r="M351" s="33"/>
      <c r="N351" s="33"/>
      <c r="O351" s="33"/>
      <c r="P351" s="33"/>
      <c r="Q351" s="33"/>
      <c r="R351" s="33"/>
      <c r="S351" s="33"/>
      <c r="T351" s="33"/>
      <c r="U351" s="33"/>
      <c r="V351" s="39"/>
      <c r="W351" s="40"/>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row>
    <row r="352" spans="2:87">
      <c r="B352" s="33"/>
      <c r="C352" s="33"/>
      <c r="D352" s="33"/>
      <c r="E352" s="33"/>
      <c r="F352" s="33"/>
      <c r="G352" s="33"/>
      <c r="H352" s="33"/>
      <c r="I352" s="33"/>
      <c r="J352" s="33"/>
      <c r="K352" s="33"/>
      <c r="L352" s="33"/>
      <c r="M352" s="33"/>
      <c r="N352" s="33"/>
      <c r="O352" s="33"/>
      <c r="P352" s="33"/>
      <c r="Q352" s="33"/>
      <c r="R352" s="33"/>
      <c r="S352" s="33"/>
      <c r="T352" s="33"/>
      <c r="U352" s="33"/>
      <c r="V352" s="39"/>
      <c r="W352" s="40"/>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row>
    <row r="353" spans="2:87">
      <c r="B353" s="33"/>
      <c r="C353" s="33"/>
      <c r="D353" s="33"/>
      <c r="E353" s="33"/>
      <c r="F353" s="33"/>
      <c r="G353" s="33"/>
      <c r="H353" s="33"/>
      <c r="I353" s="33"/>
      <c r="J353" s="33"/>
      <c r="K353" s="33"/>
      <c r="L353" s="33"/>
      <c r="M353" s="33"/>
      <c r="N353" s="33"/>
      <c r="O353" s="33"/>
      <c r="P353" s="33"/>
      <c r="Q353" s="33"/>
      <c r="R353" s="33"/>
      <c r="S353" s="33"/>
      <c r="T353" s="33"/>
      <c r="U353" s="33"/>
      <c r="V353" s="39"/>
      <c r="W353" s="40"/>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row>
    <row r="354" spans="2:87">
      <c r="B354" s="33"/>
      <c r="C354" s="33"/>
      <c r="D354" s="33"/>
      <c r="E354" s="33"/>
      <c r="F354" s="33"/>
      <c r="G354" s="33"/>
      <c r="H354" s="33"/>
      <c r="I354" s="33"/>
      <c r="J354" s="33"/>
      <c r="K354" s="33"/>
      <c r="L354" s="33"/>
      <c r="M354" s="33"/>
      <c r="N354" s="33"/>
      <c r="O354" s="33"/>
      <c r="P354" s="33"/>
      <c r="Q354" s="33"/>
      <c r="R354" s="33"/>
      <c r="S354" s="33"/>
      <c r="T354" s="33"/>
      <c r="U354" s="33"/>
      <c r="V354" s="39"/>
      <c r="W354" s="40"/>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row>
    <row r="355" spans="2:87">
      <c r="B355" s="33"/>
      <c r="C355" s="33"/>
      <c r="D355" s="33"/>
      <c r="E355" s="33"/>
      <c r="F355" s="33"/>
      <c r="G355" s="33"/>
      <c r="H355" s="33"/>
      <c r="I355" s="33"/>
      <c r="J355" s="33"/>
      <c r="K355" s="33"/>
      <c r="L355" s="33"/>
      <c r="M355" s="33"/>
      <c r="N355" s="33"/>
      <c r="O355" s="33"/>
      <c r="P355" s="33"/>
      <c r="Q355" s="33"/>
      <c r="R355" s="33"/>
      <c r="S355" s="33"/>
      <c r="T355" s="33"/>
      <c r="U355" s="33"/>
      <c r="V355" s="39"/>
      <c r="W355" s="40"/>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row>
    <row r="356" spans="2:87">
      <c r="B356" s="33"/>
      <c r="C356" s="33"/>
      <c r="D356" s="33"/>
      <c r="E356" s="33"/>
      <c r="F356" s="33"/>
      <c r="G356" s="33"/>
      <c r="H356" s="33"/>
      <c r="I356" s="33"/>
      <c r="J356" s="33"/>
      <c r="K356" s="33"/>
      <c r="L356" s="33"/>
      <c r="M356" s="33"/>
      <c r="N356" s="33"/>
      <c r="O356" s="33"/>
      <c r="P356" s="33"/>
      <c r="Q356" s="33"/>
      <c r="R356" s="33"/>
      <c r="S356" s="33"/>
      <c r="T356" s="33"/>
      <c r="U356" s="33"/>
      <c r="V356" s="39"/>
      <c r="W356" s="40"/>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row>
    <row r="357" spans="2:87">
      <c r="B357" s="33"/>
      <c r="C357" s="33"/>
      <c r="D357" s="33"/>
      <c r="E357" s="33"/>
      <c r="F357" s="33"/>
      <c r="G357" s="33"/>
      <c r="H357" s="33"/>
      <c r="I357" s="33"/>
      <c r="J357" s="33"/>
      <c r="K357" s="33"/>
      <c r="L357" s="33"/>
      <c r="M357" s="33"/>
      <c r="N357" s="33"/>
      <c r="O357" s="33"/>
      <c r="P357" s="33"/>
      <c r="Q357" s="33"/>
      <c r="R357" s="33"/>
      <c r="S357" s="33"/>
      <c r="T357" s="33"/>
      <c r="U357" s="33"/>
      <c r="V357" s="39"/>
      <c r="W357" s="40"/>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row>
    <row r="358" spans="2:87">
      <c r="B358" s="33"/>
      <c r="C358" s="33"/>
      <c r="D358" s="33"/>
      <c r="E358" s="33"/>
      <c r="F358" s="33"/>
      <c r="G358" s="33"/>
      <c r="H358" s="33"/>
      <c r="I358" s="33"/>
      <c r="J358" s="33"/>
      <c r="K358" s="33"/>
      <c r="L358" s="33"/>
      <c r="M358" s="33"/>
      <c r="N358" s="33"/>
      <c r="O358" s="33"/>
      <c r="P358" s="33"/>
      <c r="Q358" s="33"/>
      <c r="R358" s="33"/>
      <c r="S358" s="33"/>
      <c r="T358" s="33"/>
      <c r="U358" s="33"/>
      <c r="V358" s="39"/>
      <c r="W358" s="40"/>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row>
    <row r="359" spans="2:87">
      <c r="B359" s="33"/>
      <c r="C359" s="33"/>
      <c r="D359" s="33"/>
      <c r="E359" s="33"/>
      <c r="F359" s="33"/>
      <c r="G359" s="33"/>
      <c r="H359" s="33"/>
      <c r="I359" s="33"/>
      <c r="J359" s="33"/>
      <c r="K359" s="33"/>
      <c r="L359" s="33"/>
      <c r="M359" s="33"/>
      <c r="N359" s="33"/>
      <c r="O359" s="33"/>
      <c r="P359" s="33"/>
      <c r="Q359" s="33"/>
      <c r="R359" s="33"/>
      <c r="S359" s="33"/>
      <c r="T359" s="33"/>
      <c r="U359" s="33"/>
      <c r="V359" s="39"/>
      <c r="W359" s="40"/>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row>
    <row r="360" spans="2:87">
      <c r="B360" s="33"/>
      <c r="C360" s="33"/>
      <c r="D360" s="33"/>
      <c r="E360" s="33"/>
      <c r="F360" s="33"/>
      <c r="G360" s="33"/>
      <c r="H360" s="33"/>
      <c r="I360" s="33"/>
      <c r="J360" s="33"/>
      <c r="K360" s="33"/>
      <c r="L360" s="33"/>
      <c r="M360" s="33"/>
      <c r="N360" s="33"/>
      <c r="O360" s="33"/>
      <c r="P360" s="33"/>
      <c r="Q360" s="33"/>
      <c r="R360" s="33"/>
      <c r="S360" s="33"/>
      <c r="T360" s="33"/>
      <c r="U360" s="33"/>
      <c r="V360" s="39"/>
      <c r="W360" s="40"/>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row>
    <row r="361" spans="2:87">
      <c r="B361" s="33"/>
      <c r="C361" s="33"/>
      <c r="D361" s="33"/>
      <c r="E361" s="33"/>
      <c r="F361" s="33"/>
      <c r="G361" s="33"/>
      <c r="H361" s="33"/>
      <c r="I361" s="33"/>
      <c r="J361" s="33"/>
      <c r="K361" s="33"/>
      <c r="L361" s="33"/>
      <c r="M361" s="33"/>
      <c r="N361" s="33"/>
      <c r="O361" s="33"/>
      <c r="P361" s="33"/>
      <c r="Q361" s="33"/>
      <c r="R361" s="33"/>
      <c r="S361" s="33"/>
      <c r="T361" s="33"/>
      <c r="U361" s="33"/>
      <c r="V361" s="39"/>
      <c r="W361" s="40"/>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row>
    <row r="362" spans="2:87">
      <c r="B362" s="33"/>
      <c r="C362" s="33"/>
      <c r="D362" s="33"/>
      <c r="E362" s="33"/>
      <c r="F362" s="33"/>
      <c r="G362" s="33"/>
      <c r="H362" s="33"/>
      <c r="I362" s="33"/>
      <c r="J362" s="33"/>
      <c r="K362" s="33"/>
      <c r="L362" s="33"/>
      <c r="M362" s="33"/>
      <c r="N362" s="33"/>
      <c r="O362" s="33"/>
      <c r="P362" s="33"/>
      <c r="Q362" s="33"/>
      <c r="R362" s="33"/>
      <c r="S362" s="33"/>
      <c r="T362" s="33"/>
      <c r="U362" s="33"/>
      <c r="V362" s="39"/>
      <c r="W362" s="40"/>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row>
    <row r="363" spans="2:87">
      <c r="B363" s="33"/>
      <c r="C363" s="33"/>
      <c r="D363" s="33"/>
      <c r="E363" s="33"/>
      <c r="F363" s="33"/>
      <c r="G363" s="33"/>
      <c r="H363" s="33"/>
      <c r="I363" s="33"/>
      <c r="J363" s="33"/>
      <c r="K363" s="33"/>
      <c r="L363" s="33"/>
      <c r="M363" s="33"/>
      <c r="N363" s="33"/>
      <c r="O363" s="33"/>
      <c r="P363" s="33"/>
      <c r="Q363" s="33"/>
      <c r="R363" s="33"/>
      <c r="S363" s="33"/>
      <c r="T363" s="33"/>
      <c r="U363" s="33"/>
      <c r="V363" s="39"/>
      <c r="W363" s="40"/>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row>
    <row r="364" spans="2:87">
      <c r="B364" s="33"/>
      <c r="C364" s="33"/>
      <c r="D364" s="33"/>
      <c r="E364" s="33"/>
      <c r="F364" s="33"/>
      <c r="G364" s="33"/>
      <c r="H364" s="33"/>
      <c r="I364" s="33"/>
      <c r="J364" s="33"/>
      <c r="K364" s="33"/>
      <c r="L364" s="33"/>
      <c r="M364" s="33"/>
      <c r="N364" s="33"/>
      <c r="O364" s="33"/>
      <c r="P364" s="33"/>
      <c r="Q364" s="33"/>
      <c r="R364" s="33"/>
      <c r="S364" s="33"/>
      <c r="T364" s="33"/>
      <c r="U364" s="33"/>
      <c r="V364" s="39"/>
      <c r="W364" s="40"/>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row>
    <row r="365" spans="2:87">
      <c r="B365" s="33"/>
      <c r="C365" s="33"/>
      <c r="D365" s="33"/>
      <c r="E365" s="33"/>
      <c r="F365" s="33"/>
      <c r="G365" s="33"/>
      <c r="H365" s="33"/>
      <c r="I365" s="33"/>
      <c r="J365" s="33"/>
      <c r="K365" s="33"/>
      <c r="L365" s="33"/>
      <c r="M365" s="33"/>
      <c r="N365" s="33"/>
      <c r="O365" s="33"/>
      <c r="P365" s="33"/>
      <c r="Q365" s="33"/>
      <c r="R365" s="33"/>
      <c r="S365" s="33"/>
      <c r="T365" s="33"/>
      <c r="U365" s="33"/>
      <c r="V365" s="39"/>
      <c r="W365" s="40"/>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row>
    <row r="366" spans="2:87">
      <c r="B366" s="33"/>
      <c r="C366" s="33"/>
      <c r="D366" s="33"/>
      <c r="E366" s="33"/>
      <c r="F366" s="33"/>
      <c r="G366" s="33"/>
      <c r="H366" s="33"/>
      <c r="I366" s="33"/>
      <c r="J366" s="33"/>
      <c r="K366" s="33"/>
      <c r="L366" s="33"/>
      <c r="M366" s="33"/>
      <c r="N366" s="33"/>
      <c r="O366" s="33"/>
      <c r="P366" s="33"/>
      <c r="Q366" s="33"/>
      <c r="R366" s="33"/>
      <c r="S366" s="33"/>
      <c r="T366" s="33"/>
      <c r="U366" s="33"/>
      <c r="V366" s="39"/>
      <c r="W366" s="40"/>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row>
    <row r="367" spans="2:87">
      <c r="B367" s="33"/>
      <c r="C367" s="33"/>
      <c r="D367" s="33"/>
      <c r="E367" s="33"/>
      <c r="F367" s="33"/>
      <c r="G367" s="33"/>
      <c r="H367" s="33"/>
      <c r="I367" s="33"/>
      <c r="J367" s="33"/>
      <c r="K367" s="33"/>
      <c r="L367" s="33"/>
      <c r="M367" s="33"/>
      <c r="N367" s="33"/>
      <c r="O367" s="33"/>
      <c r="P367" s="33"/>
      <c r="Q367" s="33"/>
      <c r="R367" s="33"/>
      <c r="S367" s="33"/>
      <c r="T367" s="33"/>
      <c r="U367" s="33"/>
      <c r="V367" s="39"/>
      <c r="W367" s="40"/>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row>
    <row r="368" spans="2:87">
      <c r="B368" s="33"/>
      <c r="C368" s="33"/>
      <c r="D368" s="33"/>
      <c r="E368" s="33"/>
      <c r="F368" s="33"/>
      <c r="G368" s="33"/>
      <c r="H368" s="33"/>
      <c r="I368" s="33"/>
      <c r="J368" s="33"/>
      <c r="K368" s="33"/>
      <c r="L368" s="33"/>
      <c r="M368" s="33"/>
      <c r="N368" s="33"/>
      <c r="O368" s="33"/>
      <c r="P368" s="33"/>
      <c r="Q368" s="33"/>
      <c r="R368" s="33"/>
      <c r="S368" s="33"/>
      <c r="T368" s="33"/>
      <c r="U368" s="33"/>
      <c r="V368" s="39"/>
      <c r="W368" s="40"/>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row>
    <row r="369" spans="2:87">
      <c r="B369" s="33"/>
      <c r="C369" s="33"/>
      <c r="D369" s="33"/>
      <c r="E369" s="33"/>
      <c r="F369" s="33"/>
      <c r="G369" s="33"/>
      <c r="H369" s="33"/>
      <c r="I369" s="33"/>
      <c r="J369" s="33"/>
      <c r="K369" s="33"/>
      <c r="L369" s="33"/>
      <c r="M369" s="33"/>
      <c r="N369" s="33"/>
      <c r="O369" s="33"/>
      <c r="P369" s="33"/>
      <c r="Q369" s="33"/>
      <c r="R369" s="33"/>
      <c r="S369" s="33"/>
      <c r="T369" s="33"/>
      <c r="U369" s="33"/>
      <c r="V369" s="39"/>
      <c r="W369" s="40"/>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row>
    <row r="370" spans="2:87">
      <c r="B370" s="33"/>
      <c r="C370" s="33"/>
      <c r="D370" s="33"/>
      <c r="E370" s="33"/>
      <c r="F370" s="33"/>
      <c r="G370" s="33"/>
      <c r="H370" s="33"/>
      <c r="I370" s="33"/>
      <c r="J370" s="33"/>
      <c r="K370" s="33"/>
      <c r="L370" s="33"/>
      <c r="M370" s="33"/>
      <c r="N370" s="33"/>
      <c r="O370" s="33"/>
      <c r="P370" s="33"/>
      <c r="Q370" s="33"/>
      <c r="R370" s="33"/>
      <c r="S370" s="33"/>
      <c r="T370" s="33"/>
      <c r="U370" s="33"/>
      <c r="V370" s="39"/>
      <c r="W370" s="40"/>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row>
    <row r="371" spans="2:87">
      <c r="B371" s="33"/>
      <c r="C371" s="33"/>
      <c r="D371" s="33"/>
      <c r="E371" s="33"/>
      <c r="F371" s="33"/>
      <c r="G371" s="33"/>
      <c r="H371" s="33"/>
      <c r="I371" s="33"/>
      <c r="J371" s="33"/>
      <c r="K371" s="33"/>
      <c r="L371" s="33"/>
      <c r="M371" s="33"/>
      <c r="N371" s="33"/>
      <c r="O371" s="33"/>
      <c r="P371" s="33"/>
      <c r="Q371" s="33"/>
      <c r="R371" s="33"/>
      <c r="S371" s="33"/>
      <c r="T371" s="33"/>
      <c r="U371" s="33"/>
      <c r="V371" s="39"/>
      <c r="W371" s="40"/>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row>
    <row r="372" spans="2:87">
      <c r="B372" s="33"/>
      <c r="C372" s="33"/>
      <c r="D372" s="33"/>
      <c r="E372" s="33"/>
      <c r="F372" s="33"/>
      <c r="G372" s="33"/>
      <c r="H372" s="33"/>
      <c r="I372" s="33"/>
      <c r="J372" s="33"/>
      <c r="K372" s="33"/>
      <c r="L372" s="33"/>
      <c r="M372" s="33"/>
      <c r="N372" s="33"/>
      <c r="O372" s="33"/>
      <c r="P372" s="33"/>
      <c r="Q372" s="33"/>
      <c r="R372" s="33"/>
      <c r="S372" s="33"/>
      <c r="T372" s="33"/>
      <c r="U372" s="33"/>
      <c r="V372" s="39"/>
      <c r="W372" s="40"/>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row>
    <row r="373" spans="2:87">
      <c r="B373" s="33"/>
      <c r="C373" s="33"/>
      <c r="D373" s="33"/>
      <c r="E373" s="33"/>
      <c r="F373" s="33"/>
      <c r="G373" s="33"/>
      <c r="H373" s="33"/>
      <c r="I373" s="33"/>
      <c r="J373" s="33"/>
      <c r="K373" s="33"/>
      <c r="L373" s="33"/>
      <c r="M373" s="33"/>
      <c r="N373" s="33"/>
      <c r="O373" s="33"/>
      <c r="P373" s="33"/>
      <c r="Q373" s="33"/>
      <c r="R373" s="33"/>
      <c r="S373" s="33"/>
      <c r="T373" s="33"/>
      <c r="U373" s="33"/>
      <c r="V373" s="39"/>
      <c r="W373" s="40"/>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row>
    <row r="374" spans="2:87">
      <c r="B374" s="33"/>
      <c r="C374" s="33"/>
      <c r="D374" s="33"/>
      <c r="E374" s="33"/>
      <c r="F374" s="33"/>
      <c r="G374" s="33"/>
      <c r="H374" s="33"/>
      <c r="I374" s="33"/>
      <c r="J374" s="33"/>
      <c r="K374" s="33"/>
      <c r="L374" s="33"/>
      <c r="M374" s="33"/>
      <c r="N374" s="33"/>
      <c r="O374" s="33"/>
      <c r="P374" s="33"/>
      <c r="Q374" s="33"/>
      <c r="R374" s="33"/>
      <c r="S374" s="33"/>
      <c r="T374" s="33"/>
      <c r="U374" s="33"/>
      <c r="V374" s="39"/>
      <c r="W374" s="40"/>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row>
    <row r="375" spans="2:87">
      <c r="B375" s="33"/>
      <c r="C375" s="33"/>
      <c r="D375" s="33"/>
      <c r="E375" s="33"/>
      <c r="F375" s="33"/>
      <c r="G375" s="33"/>
      <c r="H375" s="33"/>
      <c r="I375" s="33"/>
      <c r="J375" s="33"/>
      <c r="K375" s="33"/>
      <c r="L375" s="33"/>
      <c r="M375" s="33"/>
      <c r="N375" s="33"/>
      <c r="O375" s="33"/>
      <c r="P375" s="33"/>
      <c r="Q375" s="33"/>
      <c r="R375" s="33"/>
      <c r="S375" s="33"/>
      <c r="T375" s="33"/>
      <c r="U375" s="33"/>
      <c r="V375" s="39"/>
      <c r="W375" s="40"/>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row>
    <row r="376" spans="2:87">
      <c r="B376" s="33"/>
      <c r="C376" s="33"/>
      <c r="D376" s="33"/>
      <c r="E376" s="33"/>
      <c r="F376" s="33"/>
      <c r="G376" s="33"/>
      <c r="H376" s="33"/>
      <c r="I376" s="33"/>
      <c r="J376" s="33"/>
      <c r="K376" s="33"/>
      <c r="L376" s="33"/>
      <c r="M376" s="33"/>
      <c r="N376" s="33"/>
      <c r="O376" s="33"/>
      <c r="P376" s="33"/>
      <c r="Q376" s="33"/>
      <c r="R376" s="33"/>
      <c r="S376" s="33"/>
      <c r="T376" s="33"/>
      <c r="U376" s="33"/>
      <c r="V376" s="39"/>
      <c r="W376" s="40"/>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row>
    <row r="377" spans="2:87">
      <c r="B377" s="33"/>
      <c r="C377" s="33"/>
      <c r="D377" s="33"/>
      <c r="E377" s="33"/>
      <c r="F377" s="33"/>
      <c r="G377" s="33"/>
      <c r="H377" s="33"/>
      <c r="I377" s="33"/>
      <c r="J377" s="33"/>
      <c r="K377" s="33"/>
      <c r="L377" s="33"/>
      <c r="M377" s="33"/>
      <c r="N377" s="33"/>
      <c r="O377" s="33"/>
      <c r="P377" s="33"/>
      <c r="Q377" s="33"/>
      <c r="R377" s="33"/>
      <c r="S377" s="33"/>
      <c r="T377" s="33"/>
      <c r="U377" s="33"/>
      <c r="V377" s="39"/>
      <c r="W377" s="40"/>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row>
    <row r="378" spans="2:87">
      <c r="B378" s="33"/>
      <c r="C378" s="33"/>
      <c r="D378" s="33"/>
      <c r="E378" s="33"/>
      <c r="F378" s="33"/>
      <c r="G378" s="33"/>
      <c r="H378" s="33"/>
      <c r="I378" s="33"/>
      <c r="J378" s="33"/>
      <c r="K378" s="33"/>
      <c r="L378" s="33"/>
      <c r="M378" s="33"/>
      <c r="N378" s="33"/>
      <c r="O378" s="33"/>
      <c r="P378" s="33"/>
      <c r="Q378" s="33"/>
      <c r="R378" s="33"/>
      <c r="S378" s="33"/>
      <c r="T378" s="33"/>
      <c r="U378" s="33"/>
      <c r="V378" s="39"/>
      <c r="W378" s="40"/>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row>
    <row r="379" spans="2:87">
      <c r="B379" s="33"/>
      <c r="C379" s="33"/>
      <c r="D379" s="33"/>
      <c r="E379" s="33"/>
      <c r="F379" s="33"/>
      <c r="G379" s="33"/>
      <c r="H379" s="33"/>
      <c r="I379" s="33"/>
      <c r="J379" s="33"/>
      <c r="K379" s="33"/>
      <c r="L379" s="33"/>
      <c r="M379" s="33"/>
      <c r="N379" s="33"/>
      <c r="O379" s="33"/>
      <c r="P379" s="33"/>
      <c r="Q379" s="33"/>
      <c r="R379" s="33"/>
      <c r="S379" s="33"/>
      <c r="T379" s="33"/>
      <c r="U379" s="33"/>
      <c r="V379" s="39"/>
      <c r="W379" s="40"/>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row>
    <row r="380" spans="2:87">
      <c r="B380" s="33"/>
      <c r="C380" s="33"/>
      <c r="D380" s="33"/>
      <c r="E380" s="33"/>
      <c r="F380" s="33"/>
      <c r="G380" s="33"/>
      <c r="H380" s="33"/>
      <c r="I380" s="33"/>
      <c r="J380" s="33"/>
      <c r="K380" s="33"/>
      <c r="L380" s="33"/>
      <c r="M380" s="33"/>
      <c r="N380" s="33"/>
      <c r="O380" s="33"/>
      <c r="P380" s="33"/>
      <c r="Q380" s="33"/>
      <c r="R380" s="33"/>
      <c r="S380" s="33"/>
      <c r="T380" s="33"/>
      <c r="U380" s="33"/>
      <c r="V380" s="39"/>
      <c r="W380" s="40"/>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row>
    <row r="381" spans="2:87">
      <c r="B381" s="33"/>
      <c r="C381" s="33"/>
      <c r="D381" s="33"/>
      <c r="E381" s="33"/>
      <c r="F381" s="33"/>
      <c r="G381" s="33"/>
      <c r="H381" s="33"/>
      <c r="I381" s="33"/>
      <c r="J381" s="33"/>
      <c r="K381" s="33"/>
      <c r="L381" s="33"/>
      <c r="M381" s="33"/>
      <c r="N381" s="33"/>
      <c r="O381" s="33"/>
      <c r="P381" s="33"/>
      <c r="Q381" s="33"/>
      <c r="R381" s="33"/>
      <c r="S381" s="33"/>
      <c r="T381" s="33"/>
      <c r="U381" s="33"/>
      <c r="V381" s="39"/>
      <c r="W381" s="40"/>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row>
    <row r="382" spans="2:87">
      <c r="B382" s="33"/>
      <c r="C382" s="33"/>
      <c r="D382" s="33"/>
      <c r="E382" s="33"/>
      <c r="F382" s="33"/>
      <c r="G382" s="33"/>
      <c r="H382" s="33"/>
      <c r="I382" s="33"/>
      <c r="J382" s="33"/>
      <c r="K382" s="33"/>
      <c r="L382" s="33"/>
      <c r="M382" s="33"/>
      <c r="N382" s="33"/>
      <c r="O382" s="33"/>
      <c r="P382" s="33"/>
      <c r="Q382" s="33"/>
      <c r="R382" s="33"/>
      <c r="S382" s="33"/>
      <c r="T382" s="33"/>
      <c r="U382" s="33"/>
      <c r="V382" s="39"/>
      <c r="W382" s="40"/>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row>
    <row r="383" spans="2:87">
      <c r="B383" s="33"/>
      <c r="C383" s="33"/>
      <c r="D383" s="33"/>
      <c r="E383" s="33"/>
      <c r="F383" s="33"/>
      <c r="G383" s="33"/>
      <c r="H383" s="33"/>
      <c r="I383" s="33"/>
      <c r="J383" s="33"/>
      <c r="K383" s="33"/>
      <c r="L383" s="33"/>
      <c r="M383" s="33"/>
      <c r="N383" s="33"/>
      <c r="O383" s="33"/>
      <c r="P383" s="33"/>
      <c r="Q383" s="33"/>
      <c r="R383" s="33"/>
      <c r="S383" s="33"/>
      <c r="T383" s="33"/>
      <c r="U383" s="33"/>
      <c r="V383" s="39"/>
      <c r="W383" s="40"/>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row>
    <row r="384" spans="2:87">
      <c r="B384" s="33"/>
      <c r="C384" s="33"/>
      <c r="D384" s="33"/>
      <c r="E384" s="33"/>
      <c r="F384" s="33"/>
      <c r="G384" s="33"/>
      <c r="H384" s="33"/>
      <c r="I384" s="33"/>
      <c r="J384" s="33"/>
      <c r="K384" s="33"/>
      <c r="L384" s="33"/>
      <c r="M384" s="33"/>
      <c r="N384" s="33"/>
      <c r="O384" s="33"/>
      <c r="P384" s="33"/>
      <c r="Q384" s="33"/>
      <c r="R384" s="33"/>
      <c r="S384" s="33"/>
      <c r="T384" s="33"/>
      <c r="U384" s="33"/>
      <c r="V384" s="39"/>
      <c r="W384" s="40"/>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row>
    <row r="385" spans="2:87">
      <c r="B385" s="33"/>
      <c r="C385" s="33"/>
      <c r="D385" s="33"/>
      <c r="E385" s="33"/>
      <c r="F385" s="33"/>
      <c r="G385" s="33"/>
      <c r="H385" s="33"/>
      <c r="I385" s="33"/>
      <c r="J385" s="33"/>
      <c r="K385" s="33"/>
      <c r="L385" s="33"/>
      <c r="M385" s="33"/>
      <c r="N385" s="33"/>
      <c r="O385" s="33"/>
      <c r="P385" s="33"/>
      <c r="Q385" s="33"/>
      <c r="R385" s="33"/>
      <c r="S385" s="33"/>
      <c r="T385" s="33"/>
      <c r="U385" s="33"/>
      <c r="V385" s="39"/>
      <c r="W385" s="40"/>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row>
    <row r="386" spans="2:87">
      <c r="B386" s="33"/>
      <c r="C386" s="33"/>
      <c r="D386" s="33"/>
      <c r="E386" s="33"/>
      <c r="F386" s="33"/>
      <c r="G386" s="33"/>
      <c r="H386" s="33"/>
      <c r="I386" s="33"/>
      <c r="J386" s="33"/>
      <c r="K386" s="33"/>
      <c r="L386" s="33"/>
      <c r="M386" s="33"/>
      <c r="N386" s="33"/>
      <c r="O386" s="33"/>
      <c r="P386" s="33"/>
      <c r="Q386" s="33"/>
      <c r="R386" s="33"/>
      <c r="S386" s="33"/>
      <c r="T386" s="33"/>
      <c r="U386" s="33"/>
      <c r="V386" s="39"/>
      <c r="W386" s="40"/>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row>
    <row r="387" spans="2:87">
      <c r="B387" s="33"/>
      <c r="C387" s="33"/>
      <c r="D387" s="33"/>
      <c r="E387" s="33"/>
      <c r="F387" s="33"/>
      <c r="G387" s="33"/>
      <c r="H387" s="33"/>
      <c r="I387" s="33"/>
      <c r="J387" s="33"/>
      <c r="K387" s="33"/>
      <c r="L387" s="33"/>
      <c r="M387" s="33"/>
      <c r="N387" s="33"/>
      <c r="O387" s="33"/>
      <c r="P387" s="33"/>
      <c r="Q387" s="33"/>
      <c r="R387" s="33"/>
      <c r="S387" s="33"/>
      <c r="T387" s="33"/>
      <c r="U387" s="33"/>
      <c r="V387" s="39"/>
      <c r="W387" s="40"/>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row>
    <row r="388" spans="2:87">
      <c r="B388" s="33"/>
      <c r="C388" s="33"/>
      <c r="D388" s="33"/>
      <c r="E388" s="33"/>
      <c r="F388" s="33"/>
      <c r="G388" s="33"/>
      <c r="H388" s="33"/>
      <c r="I388" s="33"/>
      <c r="J388" s="33"/>
      <c r="K388" s="33"/>
      <c r="L388" s="33"/>
      <c r="M388" s="33"/>
      <c r="N388" s="33"/>
      <c r="O388" s="33"/>
      <c r="P388" s="33"/>
      <c r="Q388" s="33"/>
      <c r="R388" s="33"/>
      <c r="S388" s="33"/>
      <c r="T388" s="33"/>
      <c r="U388" s="33"/>
      <c r="V388" s="39"/>
      <c r="W388" s="40"/>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row>
    <row r="389" spans="2:87">
      <c r="B389" s="33"/>
      <c r="C389" s="33"/>
      <c r="D389" s="33"/>
      <c r="E389" s="33"/>
      <c r="F389" s="33"/>
      <c r="G389" s="33"/>
      <c r="H389" s="33"/>
      <c r="I389" s="33"/>
      <c r="J389" s="33"/>
      <c r="K389" s="33"/>
      <c r="L389" s="33"/>
      <c r="M389" s="33"/>
      <c r="N389" s="33"/>
      <c r="O389" s="33"/>
      <c r="P389" s="33"/>
      <c r="Q389" s="33"/>
      <c r="R389" s="33"/>
      <c r="S389" s="33"/>
      <c r="T389" s="33"/>
      <c r="U389" s="33"/>
      <c r="V389" s="39"/>
      <c r="W389" s="40"/>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row>
    <row r="390" spans="2:87">
      <c r="B390" s="33"/>
      <c r="C390" s="33"/>
      <c r="D390" s="33"/>
      <c r="E390" s="33"/>
      <c r="F390" s="33"/>
      <c r="G390" s="33"/>
      <c r="H390" s="33"/>
      <c r="I390" s="33"/>
      <c r="J390" s="33"/>
      <c r="K390" s="33"/>
      <c r="L390" s="33"/>
      <c r="M390" s="33"/>
      <c r="N390" s="33"/>
      <c r="O390" s="33"/>
      <c r="P390" s="33"/>
      <c r="Q390" s="33"/>
      <c r="R390" s="33"/>
      <c r="S390" s="33"/>
      <c r="T390" s="33"/>
      <c r="U390" s="33"/>
      <c r="V390" s="39"/>
      <c r="W390" s="40"/>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row>
    <row r="391" spans="2:87">
      <c r="B391" s="33"/>
      <c r="C391" s="33"/>
      <c r="D391" s="33"/>
      <c r="E391" s="33"/>
      <c r="F391" s="33"/>
      <c r="G391" s="33"/>
      <c r="H391" s="33"/>
      <c r="I391" s="33"/>
      <c r="J391" s="33"/>
      <c r="K391" s="33"/>
      <c r="L391" s="33"/>
      <c r="M391" s="33"/>
      <c r="N391" s="33"/>
      <c r="O391" s="33"/>
      <c r="P391" s="33"/>
      <c r="Q391" s="33"/>
      <c r="R391" s="33"/>
      <c r="S391" s="33"/>
      <c r="T391" s="33"/>
      <c r="U391" s="33"/>
      <c r="V391" s="39"/>
      <c r="W391" s="40"/>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row>
    <row r="392" spans="2:87">
      <c r="B392" s="33"/>
      <c r="C392" s="33"/>
      <c r="D392" s="33"/>
      <c r="E392" s="33"/>
      <c r="F392" s="33"/>
      <c r="G392" s="33"/>
      <c r="H392" s="33"/>
      <c r="I392" s="33"/>
      <c r="J392" s="33"/>
      <c r="K392" s="33"/>
      <c r="L392" s="33"/>
      <c r="M392" s="33"/>
      <c r="N392" s="33"/>
      <c r="O392" s="33"/>
      <c r="P392" s="33"/>
      <c r="Q392" s="33"/>
      <c r="R392" s="33"/>
      <c r="S392" s="33"/>
      <c r="T392" s="33"/>
      <c r="U392" s="33"/>
      <c r="V392" s="39"/>
      <c r="W392" s="40"/>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row>
    <row r="393" spans="2:87">
      <c r="B393" s="33"/>
      <c r="C393" s="33"/>
      <c r="D393" s="33"/>
      <c r="E393" s="33"/>
      <c r="F393" s="33"/>
      <c r="G393" s="33"/>
      <c r="H393" s="33"/>
      <c r="I393" s="33"/>
      <c r="J393" s="33"/>
      <c r="K393" s="33"/>
      <c r="L393" s="33"/>
      <c r="M393" s="33"/>
      <c r="N393" s="33"/>
      <c r="O393" s="33"/>
      <c r="P393" s="33"/>
      <c r="Q393" s="33"/>
      <c r="R393" s="33"/>
      <c r="S393" s="33"/>
      <c r="T393" s="33"/>
      <c r="U393" s="33"/>
      <c r="V393" s="39"/>
      <c r="W393" s="40"/>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row>
    <row r="394" spans="2:87">
      <c r="B394" s="33"/>
      <c r="C394" s="33"/>
      <c r="D394" s="33"/>
      <c r="E394" s="33"/>
      <c r="F394" s="33"/>
      <c r="G394" s="33"/>
      <c r="H394" s="33"/>
      <c r="I394" s="33"/>
      <c r="J394" s="33"/>
      <c r="K394" s="33"/>
      <c r="L394" s="33"/>
      <c r="M394" s="33"/>
      <c r="N394" s="33"/>
      <c r="O394" s="33"/>
      <c r="P394" s="33"/>
      <c r="Q394" s="33"/>
      <c r="R394" s="33"/>
      <c r="S394" s="33"/>
      <c r="T394" s="33"/>
      <c r="U394" s="33"/>
      <c r="V394" s="39"/>
      <c r="W394" s="40"/>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row>
    <row r="395" spans="2:87">
      <c r="B395" s="33"/>
      <c r="C395" s="33"/>
      <c r="D395" s="33"/>
      <c r="E395" s="33"/>
      <c r="F395" s="33"/>
      <c r="G395" s="33"/>
      <c r="H395" s="33"/>
      <c r="I395" s="33"/>
      <c r="J395" s="33"/>
      <c r="K395" s="33"/>
      <c r="L395" s="33"/>
      <c r="M395" s="33"/>
      <c r="N395" s="33"/>
      <c r="O395" s="33"/>
      <c r="P395" s="33"/>
      <c r="Q395" s="33"/>
      <c r="R395" s="33"/>
      <c r="S395" s="33"/>
      <c r="T395" s="33"/>
      <c r="U395" s="33"/>
      <c r="V395" s="39"/>
      <c r="W395" s="40"/>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row>
    <row r="396" spans="2:87">
      <c r="B396" s="33"/>
      <c r="C396" s="33"/>
      <c r="D396" s="33"/>
      <c r="E396" s="33"/>
      <c r="F396" s="33"/>
      <c r="G396" s="33"/>
      <c r="H396" s="33"/>
      <c r="I396" s="33"/>
      <c r="J396" s="33"/>
      <c r="K396" s="33"/>
      <c r="L396" s="33"/>
      <c r="M396" s="33"/>
      <c r="N396" s="33"/>
      <c r="O396" s="33"/>
      <c r="P396" s="33"/>
      <c r="Q396" s="33"/>
      <c r="R396" s="33"/>
      <c r="S396" s="33"/>
      <c r="T396" s="33"/>
      <c r="U396" s="33"/>
      <c r="V396" s="39"/>
      <c r="W396" s="40"/>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row>
    <row r="397" spans="2:87">
      <c r="B397" s="33"/>
      <c r="C397" s="33"/>
      <c r="D397" s="33"/>
      <c r="E397" s="33"/>
      <c r="F397" s="33"/>
      <c r="G397" s="33"/>
      <c r="H397" s="33"/>
      <c r="I397" s="33"/>
      <c r="J397" s="33"/>
      <c r="K397" s="33"/>
      <c r="L397" s="33"/>
      <c r="M397" s="33"/>
      <c r="N397" s="33"/>
      <c r="O397" s="33"/>
      <c r="P397" s="33"/>
      <c r="Q397" s="33"/>
      <c r="R397" s="33"/>
      <c r="S397" s="33"/>
      <c r="T397" s="33"/>
      <c r="U397" s="33"/>
      <c r="V397" s="39"/>
      <c r="W397" s="40"/>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row>
    <row r="398" spans="2:87">
      <c r="B398" s="33"/>
      <c r="C398" s="33"/>
      <c r="D398" s="33"/>
      <c r="E398" s="33"/>
      <c r="F398" s="33"/>
      <c r="G398" s="33"/>
      <c r="H398" s="33"/>
      <c r="I398" s="33"/>
      <c r="J398" s="33"/>
      <c r="K398" s="33"/>
      <c r="L398" s="33"/>
      <c r="M398" s="33"/>
      <c r="N398" s="33"/>
      <c r="O398" s="33"/>
      <c r="P398" s="33"/>
      <c r="Q398" s="33"/>
      <c r="R398" s="33"/>
      <c r="S398" s="33"/>
      <c r="T398" s="33"/>
      <c r="U398" s="33"/>
      <c r="V398" s="39"/>
      <c r="W398" s="40"/>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row>
    <row r="399" spans="2:87">
      <c r="B399" s="33"/>
      <c r="C399" s="33"/>
      <c r="D399" s="33"/>
      <c r="E399" s="33"/>
      <c r="F399" s="33"/>
      <c r="G399" s="33"/>
      <c r="H399" s="33"/>
      <c r="I399" s="33"/>
      <c r="J399" s="33"/>
      <c r="K399" s="33"/>
      <c r="L399" s="33"/>
      <c r="M399" s="33"/>
      <c r="N399" s="33"/>
      <c r="O399" s="33"/>
      <c r="P399" s="33"/>
      <c r="Q399" s="33"/>
      <c r="R399" s="33"/>
      <c r="S399" s="33"/>
      <c r="T399" s="33"/>
      <c r="U399" s="33"/>
      <c r="V399" s="39"/>
      <c r="W399" s="40"/>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row>
    <row r="400" spans="2:87">
      <c r="B400" s="33"/>
      <c r="C400" s="33"/>
      <c r="D400" s="33"/>
      <c r="E400" s="33"/>
      <c r="F400" s="33"/>
      <c r="G400" s="33"/>
      <c r="H400" s="33"/>
      <c r="I400" s="33"/>
      <c r="J400" s="33"/>
      <c r="K400" s="33"/>
      <c r="L400" s="33"/>
      <c r="M400" s="33"/>
      <c r="N400" s="33"/>
      <c r="O400" s="33"/>
      <c r="P400" s="33"/>
      <c r="Q400" s="33"/>
      <c r="R400" s="33"/>
      <c r="S400" s="33"/>
      <c r="T400" s="33"/>
      <c r="U400" s="33"/>
      <c r="V400" s="39"/>
      <c r="W400" s="40"/>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row>
    <row r="401" spans="2:87">
      <c r="B401" s="33"/>
      <c r="C401" s="33"/>
      <c r="D401" s="33"/>
      <c r="E401" s="33"/>
      <c r="F401" s="33"/>
      <c r="G401" s="33"/>
      <c r="H401" s="33"/>
      <c r="I401" s="33"/>
      <c r="J401" s="33"/>
      <c r="K401" s="33"/>
      <c r="L401" s="33"/>
      <c r="M401" s="33"/>
      <c r="N401" s="33"/>
      <c r="O401" s="33"/>
      <c r="P401" s="33"/>
      <c r="Q401" s="33"/>
      <c r="R401" s="33"/>
      <c r="S401" s="33"/>
      <c r="T401" s="33"/>
      <c r="U401" s="33"/>
      <c r="V401" s="39"/>
      <c r="W401" s="40"/>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row>
    <row r="402" spans="2:87">
      <c r="B402" s="33"/>
      <c r="C402" s="33"/>
      <c r="D402" s="33"/>
      <c r="E402" s="33"/>
      <c r="F402" s="33"/>
      <c r="G402" s="33"/>
      <c r="H402" s="33"/>
      <c r="I402" s="33"/>
      <c r="J402" s="33"/>
      <c r="K402" s="33"/>
      <c r="L402" s="33"/>
      <c r="M402" s="33"/>
      <c r="N402" s="33"/>
      <c r="O402" s="33"/>
      <c r="P402" s="33"/>
      <c r="Q402" s="33"/>
      <c r="R402" s="33"/>
      <c r="S402" s="33"/>
      <c r="T402" s="33"/>
      <c r="U402" s="33"/>
      <c r="V402" s="39"/>
      <c r="W402" s="40"/>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row>
    <row r="403" spans="2:87">
      <c r="B403" s="33"/>
      <c r="C403" s="33"/>
      <c r="D403" s="33"/>
      <c r="E403" s="33"/>
      <c r="F403" s="33"/>
      <c r="G403" s="33"/>
      <c r="H403" s="33"/>
      <c r="I403" s="33"/>
      <c r="J403" s="33"/>
      <c r="K403" s="33"/>
      <c r="L403" s="33"/>
      <c r="M403" s="33"/>
      <c r="N403" s="33"/>
      <c r="O403" s="33"/>
      <c r="P403" s="33"/>
      <c r="Q403" s="33"/>
      <c r="R403" s="33"/>
      <c r="S403" s="33"/>
      <c r="T403" s="33"/>
      <c r="U403" s="33"/>
      <c r="V403" s="39"/>
      <c r="W403" s="40"/>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row>
    <row r="404" spans="2:87">
      <c r="B404" s="33"/>
      <c r="C404" s="33"/>
      <c r="D404" s="33"/>
      <c r="E404" s="33"/>
      <c r="F404" s="33"/>
      <c r="G404" s="33"/>
      <c r="H404" s="33"/>
      <c r="I404" s="33"/>
      <c r="J404" s="33"/>
      <c r="K404" s="33"/>
      <c r="L404" s="33"/>
      <c r="M404" s="33"/>
      <c r="N404" s="33"/>
      <c r="O404" s="33"/>
      <c r="P404" s="33"/>
      <c r="Q404" s="33"/>
      <c r="R404" s="33"/>
      <c r="S404" s="33"/>
      <c r="T404" s="33"/>
      <c r="U404" s="33"/>
      <c r="V404" s="39"/>
      <c r="W404" s="40"/>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row>
    <row r="405" spans="2:87">
      <c r="B405" s="33"/>
      <c r="C405" s="33"/>
      <c r="D405" s="33"/>
      <c r="E405" s="33"/>
      <c r="F405" s="33"/>
      <c r="G405" s="33"/>
      <c r="H405" s="33"/>
      <c r="I405" s="33"/>
      <c r="J405" s="33"/>
      <c r="K405" s="33"/>
      <c r="L405" s="33"/>
      <c r="M405" s="33"/>
      <c r="N405" s="33"/>
      <c r="O405" s="33"/>
      <c r="P405" s="33"/>
      <c r="Q405" s="33"/>
      <c r="R405" s="33"/>
      <c r="S405" s="33"/>
      <c r="T405" s="33"/>
      <c r="U405" s="33"/>
      <c r="V405" s="39"/>
      <c r="W405" s="40"/>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row>
    <row r="406" spans="2:87">
      <c r="B406" s="33"/>
      <c r="C406" s="33"/>
      <c r="D406" s="33"/>
      <c r="E406" s="33"/>
      <c r="F406" s="33"/>
      <c r="G406" s="33"/>
      <c r="H406" s="33"/>
      <c r="I406" s="33"/>
      <c r="J406" s="33"/>
      <c r="K406" s="33"/>
      <c r="L406" s="33"/>
      <c r="M406" s="33"/>
      <c r="N406" s="33"/>
      <c r="O406" s="33"/>
      <c r="P406" s="33"/>
      <c r="Q406" s="33"/>
      <c r="R406" s="33"/>
      <c r="S406" s="33"/>
      <c r="T406" s="33"/>
      <c r="U406" s="33"/>
      <c r="V406" s="39"/>
      <c r="W406" s="40"/>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row>
    <row r="407" spans="2:87">
      <c r="B407" s="33"/>
      <c r="C407" s="33"/>
      <c r="D407" s="33"/>
      <c r="E407" s="33"/>
      <c r="F407" s="33"/>
      <c r="G407" s="33"/>
      <c r="H407" s="33"/>
      <c r="I407" s="33"/>
      <c r="J407" s="33"/>
      <c r="K407" s="33"/>
      <c r="L407" s="33"/>
      <c r="M407" s="33"/>
      <c r="N407" s="33"/>
      <c r="O407" s="33"/>
      <c r="P407" s="33"/>
      <c r="Q407" s="33"/>
      <c r="R407" s="33"/>
      <c r="S407" s="33"/>
      <c r="T407" s="33"/>
      <c r="U407" s="33"/>
      <c r="V407" s="39"/>
      <c r="W407" s="40"/>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row>
    <row r="408" spans="2:87">
      <c r="B408" s="33"/>
      <c r="C408" s="33"/>
      <c r="D408" s="33"/>
      <c r="E408" s="33"/>
      <c r="F408" s="33"/>
      <c r="G408" s="33"/>
      <c r="H408" s="33"/>
      <c r="I408" s="33"/>
      <c r="J408" s="33"/>
      <c r="K408" s="33"/>
      <c r="L408" s="33"/>
      <c r="M408" s="33"/>
      <c r="N408" s="33"/>
      <c r="O408" s="33"/>
      <c r="P408" s="33"/>
      <c r="Q408" s="33"/>
      <c r="R408" s="33"/>
      <c r="S408" s="33"/>
      <c r="T408" s="33"/>
      <c r="U408" s="33"/>
      <c r="V408" s="39"/>
      <c r="W408" s="40"/>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row>
    <row r="409" spans="2:87">
      <c r="B409" s="33"/>
      <c r="C409" s="33"/>
      <c r="D409" s="33"/>
      <c r="E409" s="33"/>
      <c r="F409" s="33"/>
      <c r="G409" s="33"/>
      <c r="H409" s="33"/>
      <c r="I409" s="33"/>
      <c r="J409" s="33"/>
      <c r="K409" s="33"/>
      <c r="L409" s="33"/>
      <c r="M409" s="33"/>
      <c r="N409" s="33"/>
      <c r="O409" s="33"/>
      <c r="P409" s="33"/>
      <c r="Q409" s="33"/>
      <c r="R409" s="33"/>
      <c r="S409" s="33"/>
      <c r="T409" s="33"/>
      <c r="U409" s="33"/>
      <c r="V409" s="39"/>
      <c r="W409" s="40"/>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row>
    <row r="410" spans="2:87">
      <c r="B410" s="33"/>
      <c r="C410" s="33"/>
      <c r="D410" s="33"/>
      <c r="E410" s="33"/>
      <c r="F410" s="33"/>
      <c r="G410" s="33"/>
      <c r="H410" s="33"/>
      <c r="I410" s="33"/>
      <c r="J410" s="33"/>
      <c r="K410" s="33"/>
      <c r="L410" s="33"/>
      <c r="M410" s="33"/>
      <c r="N410" s="33"/>
      <c r="O410" s="33"/>
      <c r="P410" s="33"/>
      <c r="Q410" s="33"/>
      <c r="R410" s="33"/>
      <c r="S410" s="33"/>
      <c r="T410" s="33"/>
      <c r="U410" s="33"/>
      <c r="V410" s="39"/>
      <c r="W410" s="40"/>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row>
    <row r="411" spans="2:87">
      <c r="B411" s="33"/>
      <c r="C411" s="33"/>
      <c r="D411" s="33"/>
      <c r="E411" s="33"/>
      <c r="F411" s="33"/>
      <c r="G411" s="33"/>
      <c r="H411" s="33"/>
      <c r="I411" s="33"/>
      <c r="J411" s="33"/>
      <c r="K411" s="33"/>
      <c r="L411" s="33"/>
      <c r="M411" s="33"/>
      <c r="N411" s="33"/>
      <c r="O411" s="33"/>
      <c r="P411" s="33"/>
      <c r="Q411" s="33"/>
      <c r="R411" s="33"/>
      <c r="S411" s="33"/>
      <c r="T411" s="33"/>
      <c r="U411" s="33"/>
      <c r="V411" s="39"/>
      <c r="W411" s="40"/>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row>
    <row r="412" spans="2:87">
      <c r="B412" s="33"/>
      <c r="C412" s="33"/>
      <c r="D412" s="33"/>
      <c r="E412" s="33"/>
      <c r="F412" s="33"/>
      <c r="G412" s="33"/>
      <c r="H412" s="33"/>
      <c r="I412" s="33"/>
      <c r="J412" s="33"/>
      <c r="K412" s="33"/>
      <c r="L412" s="33"/>
      <c r="M412" s="33"/>
      <c r="N412" s="33"/>
      <c r="O412" s="33"/>
      <c r="P412" s="33"/>
      <c r="Q412" s="33"/>
      <c r="R412" s="33"/>
      <c r="S412" s="33"/>
      <c r="T412" s="33"/>
      <c r="U412" s="33"/>
      <c r="V412" s="39"/>
      <c r="W412" s="40"/>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row>
    <row r="413" spans="2:87">
      <c r="B413" s="33"/>
      <c r="C413" s="33"/>
      <c r="D413" s="33"/>
      <c r="E413" s="33"/>
      <c r="F413" s="33"/>
      <c r="G413" s="33"/>
      <c r="H413" s="33"/>
      <c r="I413" s="33"/>
      <c r="J413" s="33"/>
      <c r="K413" s="33"/>
      <c r="L413" s="33"/>
      <c r="M413" s="33"/>
      <c r="N413" s="33"/>
      <c r="O413" s="33"/>
      <c r="P413" s="33"/>
      <c r="Q413" s="33"/>
      <c r="R413" s="33"/>
      <c r="S413" s="33"/>
      <c r="T413" s="33"/>
      <c r="U413" s="33"/>
      <c r="V413" s="39"/>
      <c r="W413" s="40"/>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row>
    <row r="414" spans="2:87">
      <c r="B414" s="33"/>
      <c r="C414" s="33"/>
      <c r="D414" s="33"/>
      <c r="E414" s="33"/>
      <c r="F414" s="33"/>
      <c r="G414" s="33"/>
      <c r="H414" s="33"/>
      <c r="I414" s="33"/>
      <c r="J414" s="33"/>
      <c r="K414" s="33"/>
      <c r="L414" s="33"/>
      <c r="M414" s="33"/>
      <c r="N414" s="33"/>
      <c r="O414" s="33"/>
      <c r="P414" s="33"/>
      <c r="Q414" s="33"/>
      <c r="R414" s="33"/>
      <c r="S414" s="33"/>
      <c r="T414" s="33"/>
      <c r="U414" s="33"/>
      <c r="V414" s="39"/>
      <c r="W414" s="40"/>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row>
    <row r="415" spans="2:87">
      <c r="B415" s="33"/>
      <c r="C415" s="33"/>
      <c r="D415" s="33"/>
      <c r="E415" s="33"/>
      <c r="F415" s="33"/>
      <c r="G415" s="33"/>
      <c r="H415" s="33"/>
      <c r="I415" s="33"/>
      <c r="J415" s="33"/>
      <c r="K415" s="33"/>
      <c r="L415" s="33"/>
      <c r="M415" s="33"/>
      <c r="N415" s="33"/>
      <c r="O415" s="33"/>
      <c r="P415" s="33"/>
      <c r="Q415" s="33"/>
      <c r="R415" s="33"/>
      <c r="S415" s="33"/>
      <c r="T415" s="33"/>
      <c r="U415" s="33"/>
      <c r="V415" s="39"/>
      <c r="W415" s="40"/>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row>
    <row r="416" spans="2:87">
      <c r="B416" s="33"/>
      <c r="C416" s="33"/>
      <c r="D416" s="33"/>
      <c r="E416" s="33"/>
      <c r="F416" s="33"/>
      <c r="G416" s="33"/>
      <c r="H416" s="33"/>
      <c r="I416" s="33"/>
      <c r="J416" s="33"/>
      <c r="K416" s="33"/>
      <c r="L416" s="33"/>
      <c r="M416" s="33"/>
      <c r="N416" s="33"/>
      <c r="O416" s="33"/>
      <c r="P416" s="33"/>
      <c r="Q416" s="33"/>
      <c r="R416" s="33"/>
      <c r="S416" s="33"/>
      <c r="T416" s="33"/>
      <c r="U416" s="33"/>
      <c r="V416" s="39"/>
      <c r="W416" s="40"/>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row>
    <row r="417" spans="2:87">
      <c r="B417" s="33"/>
      <c r="C417" s="33"/>
      <c r="D417" s="33"/>
      <c r="E417" s="33"/>
      <c r="F417" s="33"/>
      <c r="G417" s="33"/>
      <c r="H417" s="33"/>
      <c r="I417" s="33"/>
      <c r="J417" s="33"/>
      <c r="K417" s="33"/>
      <c r="L417" s="33"/>
      <c r="M417" s="33"/>
      <c r="N417" s="33"/>
      <c r="O417" s="33"/>
      <c r="P417" s="33"/>
      <c r="Q417" s="33"/>
      <c r="R417" s="33"/>
      <c r="S417" s="33"/>
      <c r="T417" s="33"/>
      <c r="U417" s="33"/>
      <c r="V417" s="39"/>
      <c r="W417" s="40"/>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row>
    <row r="418" spans="2:87">
      <c r="B418" s="33"/>
      <c r="C418" s="33"/>
      <c r="D418" s="33"/>
      <c r="E418" s="33"/>
      <c r="F418" s="33"/>
      <c r="G418" s="33"/>
      <c r="H418" s="33"/>
      <c r="I418" s="33"/>
      <c r="J418" s="33"/>
      <c r="K418" s="33"/>
      <c r="L418" s="33"/>
      <c r="M418" s="33"/>
      <c r="N418" s="33"/>
      <c r="O418" s="33"/>
      <c r="P418" s="33"/>
      <c r="Q418" s="33"/>
      <c r="R418" s="33"/>
      <c r="S418" s="33"/>
      <c r="T418" s="33"/>
      <c r="U418" s="33"/>
      <c r="V418" s="39"/>
      <c r="W418" s="40"/>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row>
    <row r="419" spans="2:87">
      <c r="B419" s="33"/>
      <c r="C419" s="33"/>
      <c r="D419" s="33"/>
      <c r="E419" s="33"/>
      <c r="F419" s="33"/>
      <c r="G419" s="33"/>
      <c r="H419" s="33"/>
      <c r="I419" s="33"/>
      <c r="J419" s="33"/>
      <c r="K419" s="33"/>
      <c r="L419" s="33"/>
      <c r="M419" s="33"/>
      <c r="N419" s="33"/>
      <c r="O419" s="33"/>
      <c r="P419" s="33"/>
      <c r="Q419" s="33"/>
      <c r="R419" s="33"/>
      <c r="S419" s="33"/>
      <c r="T419" s="33"/>
      <c r="U419" s="33"/>
      <c r="V419" s="39"/>
      <c r="W419" s="40"/>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row>
    <row r="420" spans="2:87">
      <c r="B420" s="33"/>
      <c r="C420" s="33"/>
      <c r="D420" s="33"/>
      <c r="E420" s="33"/>
      <c r="F420" s="33"/>
      <c r="G420" s="33"/>
      <c r="H420" s="33"/>
      <c r="I420" s="33"/>
      <c r="J420" s="33"/>
      <c r="K420" s="33"/>
      <c r="L420" s="33"/>
      <c r="M420" s="33"/>
      <c r="N420" s="33"/>
      <c r="O420" s="33"/>
      <c r="P420" s="33"/>
      <c r="Q420" s="33"/>
      <c r="R420" s="33"/>
      <c r="S420" s="33"/>
      <c r="T420" s="33"/>
      <c r="U420" s="33"/>
      <c r="V420" s="39"/>
      <c r="W420" s="40"/>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row>
    <row r="421" spans="2:87">
      <c r="B421" s="33"/>
      <c r="C421" s="33"/>
      <c r="D421" s="33"/>
      <c r="E421" s="33"/>
      <c r="F421" s="33"/>
      <c r="G421" s="33"/>
      <c r="H421" s="33"/>
      <c r="I421" s="33"/>
      <c r="J421" s="33"/>
      <c r="K421" s="33"/>
      <c r="L421" s="33"/>
      <c r="M421" s="33"/>
      <c r="N421" s="33"/>
      <c r="O421" s="33"/>
      <c r="P421" s="33"/>
      <c r="Q421" s="33"/>
      <c r="R421" s="33"/>
      <c r="S421" s="33"/>
      <c r="T421" s="33"/>
      <c r="U421" s="33"/>
      <c r="V421" s="39"/>
      <c r="W421" s="40"/>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row>
    <row r="422" spans="2:87">
      <c r="B422" s="33"/>
      <c r="C422" s="33"/>
      <c r="D422" s="33"/>
      <c r="E422" s="33"/>
      <c r="F422" s="33"/>
      <c r="G422" s="33"/>
      <c r="H422" s="33"/>
      <c r="I422" s="33"/>
      <c r="J422" s="33"/>
      <c r="K422" s="33"/>
      <c r="L422" s="33"/>
      <c r="M422" s="33"/>
      <c r="N422" s="33"/>
      <c r="O422" s="33"/>
      <c r="P422" s="33"/>
      <c r="Q422" s="33"/>
      <c r="R422" s="33"/>
      <c r="S422" s="33"/>
      <c r="T422" s="33"/>
      <c r="U422" s="33"/>
      <c r="V422" s="39"/>
      <c r="W422" s="40"/>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row>
    <row r="423" spans="2:87">
      <c r="B423" s="40"/>
      <c r="C423" s="40"/>
      <c r="D423" s="40"/>
      <c r="E423" s="40"/>
      <c r="F423" s="40"/>
      <c r="G423" s="40"/>
      <c r="H423" s="40"/>
      <c r="I423" s="40"/>
      <c r="J423" s="40"/>
      <c r="K423" s="40"/>
      <c r="L423" s="40"/>
      <c r="M423" s="40"/>
      <c r="N423" s="40"/>
      <c r="O423" s="40"/>
      <c r="P423" s="40"/>
      <c r="Q423" s="40"/>
      <c r="R423" s="40"/>
      <c r="S423" s="40"/>
      <c r="T423" s="40"/>
      <c r="U423" s="40"/>
      <c r="V423" s="40"/>
      <c r="W423" s="40"/>
    </row>
    <row r="424" spans="2:87">
      <c r="B424" s="40"/>
      <c r="C424" s="40"/>
      <c r="D424" s="40"/>
      <c r="E424" s="40"/>
      <c r="F424" s="40"/>
      <c r="G424" s="40"/>
      <c r="H424" s="40"/>
      <c r="I424" s="40"/>
      <c r="J424" s="40"/>
      <c r="K424" s="40"/>
      <c r="L424" s="40"/>
      <c r="M424" s="40"/>
      <c r="N424" s="40"/>
      <c r="O424" s="40"/>
      <c r="P424" s="40"/>
      <c r="Q424" s="40"/>
      <c r="R424" s="40"/>
      <c r="S424" s="40"/>
      <c r="T424" s="40"/>
      <c r="U424" s="40"/>
      <c r="V424" s="40"/>
      <c r="W424" s="40"/>
    </row>
    <row r="425" spans="2:87">
      <c r="B425" s="40"/>
      <c r="C425" s="40"/>
      <c r="D425" s="40"/>
      <c r="E425" s="40"/>
      <c r="F425" s="40"/>
      <c r="G425" s="40"/>
      <c r="H425" s="40"/>
      <c r="I425" s="40"/>
      <c r="J425" s="40"/>
      <c r="K425" s="40"/>
      <c r="L425" s="40"/>
      <c r="M425" s="40"/>
      <c r="N425" s="40"/>
      <c r="O425" s="40"/>
      <c r="P425" s="40"/>
      <c r="Q425" s="40"/>
      <c r="R425" s="40"/>
      <c r="S425" s="40"/>
      <c r="T425" s="40"/>
      <c r="U425" s="40"/>
      <c r="V425" s="40"/>
      <c r="W425" s="40"/>
    </row>
    <row r="426" spans="2:87">
      <c r="B426" s="40"/>
      <c r="C426" s="40"/>
      <c r="D426" s="40"/>
      <c r="E426" s="40"/>
      <c r="F426" s="40"/>
      <c r="G426" s="40"/>
      <c r="H426" s="40"/>
      <c r="I426" s="40"/>
      <c r="J426" s="40"/>
      <c r="K426" s="40"/>
      <c r="L426" s="40"/>
      <c r="M426" s="40"/>
      <c r="N426" s="40"/>
      <c r="O426" s="40"/>
      <c r="P426" s="40"/>
      <c r="Q426" s="40"/>
      <c r="R426" s="40"/>
      <c r="S426" s="40"/>
      <c r="T426" s="40"/>
      <c r="U426" s="40"/>
      <c r="V426" s="40"/>
      <c r="W426" s="40"/>
    </row>
    <row r="427" spans="2:87">
      <c r="B427" s="40"/>
      <c r="C427" s="40"/>
      <c r="D427" s="40"/>
      <c r="E427" s="40"/>
      <c r="F427" s="40"/>
      <c r="G427" s="40"/>
      <c r="H427" s="40"/>
      <c r="I427" s="40"/>
      <c r="J427" s="40"/>
      <c r="K427" s="40"/>
      <c r="L427" s="40"/>
      <c r="M427" s="40"/>
      <c r="N427" s="40"/>
      <c r="O427" s="40"/>
      <c r="P427" s="40"/>
      <c r="Q427" s="40"/>
      <c r="R427" s="40"/>
      <c r="S427" s="40"/>
      <c r="T427" s="40"/>
      <c r="U427" s="40"/>
      <c r="V427" s="40"/>
      <c r="W427" s="40"/>
    </row>
    <row r="428" spans="2:87">
      <c r="B428" s="40"/>
      <c r="C428" s="40"/>
      <c r="D428" s="40"/>
      <c r="E428" s="40"/>
      <c r="F428" s="40"/>
      <c r="G428" s="40"/>
      <c r="H428" s="40"/>
      <c r="I428" s="40"/>
      <c r="J428" s="40"/>
      <c r="K428" s="40"/>
      <c r="L428" s="40"/>
      <c r="M428" s="40"/>
      <c r="N428" s="40"/>
      <c r="O428" s="40"/>
      <c r="P428" s="40"/>
      <c r="Q428" s="40"/>
      <c r="R428" s="40"/>
      <c r="S428" s="40"/>
      <c r="T428" s="40"/>
      <c r="U428" s="40"/>
      <c r="V428" s="40"/>
      <c r="W428" s="40"/>
    </row>
    <row r="429" spans="2:87">
      <c r="B429" s="40"/>
      <c r="C429" s="40"/>
      <c r="D429" s="40"/>
      <c r="E429" s="40"/>
      <c r="F429" s="40"/>
      <c r="G429" s="40"/>
      <c r="H429" s="40"/>
      <c r="I429" s="40"/>
      <c r="J429" s="40"/>
      <c r="K429" s="40"/>
      <c r="L429" s="40"/>
      <c r="M429" s="40"/>
      <c r="N429" s="40"/>
      <c r="O429" s="40"/>
      <c r="P429" s="40"/>
      <c r="Q429" s="40"/>
      <c r="R429" s="40"/>
      <c r="S429" s="40"/>
      <c r="T429" s="40"/>
      <c r="U429" s="40"/>
      <c r="V429" s="40"/>
      <c r="W429" s="40"/>
    </row>
    <row r="430" spans="2:87">
      <c r="B430" s="40"/>
      <c r="C430" s="40"/>
      <c r="D430" s="40"/>
      <c r="E430" s="40"/>
      <c r="F430" s="40"/>
      <c r="G430" s="40"/>
      <c r="H430" s="40"/>
      <c r="I430" s="40"/>
      <c r="J430" s="40"/>
      <c r="K430" s="40"/>
      <c r="L430" s="40"/>
      <c r="M430" s="40"/>
      <c r="N430" s="40"/>
      <c r="O430" s="40"/>
      <c r="P430" s="40"/>
      <c r="Q430" s="40"/>
      <c r="R430" s="40"/>
      <c r="S430" s="40"/>
      <c r="T430" s="40"/>
      <c r="U430" s="40"/>
      <c r="V430" s="40"/>
      <c r="W430" s="40"/>
    </row>
    <row r="431" spans="2:87">
      <c r="B431" s="40"/>
      <c r="C431" s="40"/>
      <c r="D431" s="40"/>
      <c r="E431" s="40"/>
      <c r="F431" s="40"/>
      <c r="G431" s="40"/>
      <c r="H431" s="40"/>
      <c r="I431" s="40"/>
      <c r="J431" s="40"/>
      <c r="K431" s="40"/>
      <c r="L431" s="40"/>
      <c r="M431" s="40"/>
      <c r="N431" s="40"/>
      <c r="O431" s="40"/>
      <c r="P431" s="40"/>
      <c r="Q431" s="40"/>
      <c r="R431" s="40"/>
      <c r="S431" s="40"/>
      <c r="T431" s="40"/>
      <c r="U431" s="40"/>
      <c r="V431" s="40"/>
      <c r="W431" s="40"/>
    </row>
    <row r="432" spans="2:87">
      <c r="B432" s="40"/>
      <c r="C432" s="40"/>
      <c r="D432" s="40"/>
      <c r="E432" s="40"/>
      <c r="F432" s="40"/>
      <c r="G432" s="40"/>
      <c r="H432" s="40"/>
      <c r="I432" s="40"/>
      <c r="J432" s="40"/>
      <c r="K432" s="40"/>
      <c r="L432" s="40"/>
      <c r="M432" s="40"/>
      <c r="N432" s="40"/>
      <c r="O432" s="40"/>
      <c r="P432" s="40"/>
      <c r="Q432" s="40"/>
      <c r="R432" s="40"/>
      <c r="S432" s="40"/>
      <c r="T432" s="40"/>
      <c r="U432" s="40"/>
      <c r="V432" s="40"/>
      <c r="W432" s="40"/>
    </row>
  </sheetData>
  <mergeCells count="25">
    <mergeCell ref="K49:M52"/>
    <mergeCell ref="K55:M63"/>
    <mergeCell ref="K65:M65"/>
    <mergeCell ref="C65:E65"/>
    <mergeCell ref="G65:I65"/>
    <mergeCell ref="C49:I52"/>
    <mergeCell ref="C55:E63"/>
    <mergeCell ref="G55:I63"/>
    <mergeCell ref="K64:M64"/>
    <mergeCell ref="C64:E64"/>
    <mergeCell ref="G64:I64"/>
    <mergeCell ref="C3:D3"/>
    <mergeCell ref="D36:E36"/>
    <mergeCell ref="D45:E45"/>
    <mergeCell ref="D44:E44"/>
    <mergeCell ref="D43:E43"/>
    <mergeCell ref="D42:E42"/>
    <mergeCell ref="D41:E41"/>
    <mergeCell ref="D40:E40"/>
    <mergeCell ref="D39:E39"/>
    <mergeCell ref="C70:I70"/>
    <mergeCell ref="D71:I71"/>
    <mergeCell ref="D72:I72"/>
    <mergeCell ref="D38:E38"/>
    <mergeCell ref="D37:E37"/>
  </mergeCells>
  <hyperlinks>
    <hyperlink ref="G16" r:id="rId1" xr:uid="{A4B5B8B3-FB2E-284F-B145-F804E8F68F09}"/>
    <hyperlink ref="G26" r:id="rId2" xr:uid="{18710702-7317-5E4A-8233-DED5E1E17B9B}"/>
    <hyperlink ref="G23" r:id="rId3" xr:uid="{B6D9AAC2-46C1-7C4B-B364-60B025228324}"/>
    <hyperlink ref="G17" r:id="rId4" xr:uid="{B2E84AE6-C433-FC43-90B9-B153D32BE490}"/>
    <hyperlink ref="G20" r:id="rId5" xr:uid="{D5868F73-C166-104C-86C2-C1F49D857966}"/>
    <hyperlink ref="G19" r:id="rId6" xr:uid="{77DCCA96-B52E-D047-A064-E06B7FEA9999}"/>
    <hyperlink ref="G21" r:id="rId7" xr:uid="{29856797-3ACD-4944-8369-272C2E35EE64}"/>
    <hyperlink ref="G24" r:id="rId8" xr:uid="{30644FA2-5BEE-2747-BA0E-A9DFB74AC405}"/>
    <hyperlink ref="G25" r:id="rId9" xr:uid="{E0E0DA81-8199-5146-8468-58AAD5CAC997}"/>
    <hyperlink ref="G18" r:id="rId10" xr:uid="{A6400327-1556-9941-8CF1-094B8475EBC9}"/>
    <hyperlink ref="G22" r:id="rId11" xr:uid="{51012F2A-EFDA-3048-ABAA-E75C81852717}"/>
    <hyperlink ref="G27" r:id="rId12" xr:uid="{B7DF37E8-AEB3-A747-A8EA-6A9B12093676}"/>
    <hyperlink ref="G28" r:id="rId13" xr:uid="{11794EDC-3B18-6140-96F9-BC6019AD3376}"/>
    <hyperlink ref="C37" r:id="rId14" xr:uid="{C249DD79-BE1A-4CCF-BE78-9141B0DC21DF}"/>
    <hyperlink ref="C38:C45" r:id="rId15" display="Alex Mestre" xr:uid="{BCC4562D-CD20-4707-BE82-03C60425751B}"/>
    <hyperlink ref="K65" r:id="rId16" display="Composition of the Excom" xr:uid="{371A482E-D7A4-4085-8F28-743211096151}"/>
    <hyperlink ref="K64" r:id="rId17" xr:uid="{D362BB18-1826-4A6F-99D2-EE413F50CEB7}"/>
    <hyperlink ref="C65" r:id="rId18" xr:uid="{EE326CA0-E851-421A-8018-B5BCBDD4966F}"/>
    <hyperlink ref="C64" r:id="rId19" location="shareholders-investors-board-directors-committees" xr:uid="{B6DE8468-E8AA-4C11-9A01-08614E430ED0}"/>
    <hyperlink ref="G65" r:id="rId20" xr:uid="{B449BE19-923E-4B18-AC07-E66B4E2BCB9C}"/>
    <hyperlink ref="G64" r:id="rId21" location="shareholders-investors-board-directors-committees" display="Composition of the NRSC" xr:uid="{2BCC6721-B295-4E96-B1FA-2B250F9E4C54}"/>
  </hyperlinks>
  <pageMargins left="0.7" right="0.7" top="0.75" bottom="0.75" header="0.3" footer="0.3"/>
  <pageSetup paperSize="9" orientation="portrait" r:id="rId22"/>
  <drawing r:id="rId2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7CFC4-11CE-45B0-871F-A06395ADE405}">
  <sheetPr>
    <tabColor theme="0" tint="-4.9989318521683403E-2"/>
  </sheetPr>
  <dimension ref="A1:CP761"/>
  <sheetViews>
    <sheetView zoomScaleNormal="100" workbookViewId="0">
      <pane ySplit="1" topLeftCell="A17" activePane="bottomLeft" state="frozen"/>
      <selection pane="bottomLeft" activeCell="C30" sqref="C30"/>
    </sheetView>
  </sheetViews>
  <sheetFormatPr defaultColWidth="11.44140625" defaultRowHeight="13.2"/>
  <cols>
    <col min="1" max="1" width="20.6640625" style="31" customWidth="1"/>
    <col min="3" max="3" width="42.33203125" customWidth="1"/>
    <col min="4" max="11" width="20.6640625" customWidth="1"/>
    <col min="12" max="12" width="20.6640625" style="65" customWidth="1"/>
  </cols>
  <sheetData>
    <row r="1" spans="2:94" s="31" customFormat="1" ht="75" customHeight="1"/>
    <row r="2" spans="2:94" s="31" customFormat="1" ht="20.100000000000001" customHeight="1"/>
    <row r="3" spans="2:94" s="31" customFormat="1" ht="40.35" customHeight="1" thickBot="1">
      <c r="B3" s="32"/>
      <c r="C3" s="392" t="s">
        <v>586</v>
      </c>
      <c r="D3" s="392"/>
      <c r="E3" s="191"/>
      <c r="F3" s="187"/>
      <c r="G3" s="187"/>
      <c r="H3" s="187"/>
      <c r="I3" s="187"/>
      <c r="J3" s="187"/>
      <c r="K3" s="187"/>
      <c r="L3" s="187"/>
    </row>
    <row r="4" spans="2:94" s="33" customFormat="1" ht="20.100000000000001" customHeight="1">
      <c r="C4" s="34"/>
      <c r="D4" s="34"/>
      <c r="E4" s="34"/>
      <c r="F4" s="34"/>
      <c r="G4" s="34"/>
    </row>
    <row r="5" spans="2:94" ht="18" customHeight="1">
      <c r="B5" s="33"/>
      <c r="C5" s="405" t="s">
        <v>45</v>
      </c>
      <c r="D5" s="405"/>
      <c r="E5" s="405"/>
      <c r="F5" s="405"/>
      <c r="G5" s="405"/>
      <c r="H5" s="33"/>
      <c r="I5" s="33"/>
      <c r="J5" s="33"/>
      <c r="K5" s="33"/>
      <c r="L5" s="64"/>
      <c r="M5" s="33"/>
      <c r="N5" s="33"/>
      <c r="O5" s="33"/>
      <c r="P5" s="33"/>
      <c r="Q5" s="33"/>
      <c r="R5" s="33"/>
      <c r="S5" s="33"/>
      <c r="T5" s="33"/>
      <c r="U5" s="39"/>
      <c r="V5" s="40"/>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row>
    <row r="6" spans="2:94" ht="18" customHeight="1">
      <c r="B6" s="33"/>
      <c r="C6" s="211" t="s">
        <v>442</v>
      </c>
      <c r="D6" s="395">
        <v>2023</v>
      </c>
      <c r="E6" s="395"/>
      <c r="F6" s="395" t="s">
        <v>441</v>
      </c>
      <c r="G6" s="395"/>
      <c r="H6" s="33"/>
      <c r="I6" s="33"/>
      <c r="J6" s="33"/>
      <c r="K6" s="33"/>
      <c r="L6" s="64"/>
      <c r="M6" s="33"/>
      <c r="N6" s="33"/>
      <c r="O6" s="33"/>
      <c r="P6" s="33"/>
      <c r="Q6" s="33"/>
      <c r="R6" s="33"/>
      <c r="S6" s="33"/>
      <c r="T6" s="33"/>
      <c r="U6" s="39"/>
      <c r="V6" s="4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row>
    <row r="7" spans="2:94" ht="35.4" customHeight="1">
      <c r="B7" s="33"/>
      <c r="C7" s="181" t="s">
        <v>308</v>
      </c>
      <c r="D7" s="433" t="s">
        <v>438</v>
      </c>
      <c r="E7" s="433"/>
      <c r="F7" s="396" t="s">
        <v>309</v>
      </c>
      <c r="G7" s="396"/>
      <c r="H7" s="33"/>
      <c r="I7" s="33"/>
      <c r="J7" s="33"/>
      <c r="K7" s="33"/>
      <c r="L7" s="64"/>
      <c r="M7" s="33"/>
      <c r="N7" s="33"/>
      <c r="O7" s="33"/>
      <c r="P7" s="33"/>
      <c r="Q7" s="33"/>
      <c r="R7" s="33"/>
      <c r="S7" s="33"/>
      <c r="T7" s="33"/>
      <c r="U7" s="39"/>
      <c r="V7" s="40"/>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row>
    <row r="8" spans="2:94" ht="18" customHeight="1">
      <c r="B8" s="33"/>
      <c r="C8" s="181" t="s">
        <v>310</v>
      </c>
      <c r="D8" s="432" t="s">
        <v>311</v>
      </c>
      <c r="E8" s="396"/>
      <c r="F8" s="396" t="s">
        <v>309</v>
      </c>
      <c r="G8" s="396"/>
      <c r="H8" s="33"/>
      <c r="I8" s="33"/>
      <c r="J8" s="33"/>
      <c r="K8" s="33"/>
      <c r="L8" s="64"/>
      <c r="M8" s="33"/>
      <c r="N8" s="33"/>
      <c r="O8" s="33"/>
      <c r="P8" s="33"/>
      <c r="Q8" s="33"/>
      <c r="R8" s="33"/>
      <c r="S8" s="33"/>
      <c r="T8" s="33"/>
      <c r="U8" s="39"/>
      <c r="V8" s="40"/>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row>
    <row r="9" spans="2:94" ht="18" customHeight="1">
      <c r="B9" s="33"/>
      <c r="C9" s="208" t="s">
        <v>312</v>
      </c>
      <c r="D9" s="430">
        <v>34000</v>
      </c>
      <c r="E9" s="431"/>
      <c r="F9" s="397" t="s">
        <v>309</v>
      </c>
      <c r="G9" s="397"/>
      <c r="H9" s="33"/>
      <c r="I9" s="33"/>
      <c r="J9" s="33"/>
      <c r="K9" s="33"/>
      <c r="L9" s="64"/>
      <c r="M9" s="33"/>
      <c r="N9" s="33"/>
      <c r="O9" s="33"/>
      <c r="P9" s="33"/>
      <c r="Q9" s="33"/>
      <c r="R9" s="33"/>
      <c r="S9" s="33"/>
      <c r="T9" s="33"/>
      <c r="U9" s="39"/>
      <c r="V9" s="40"/>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row>
    <row r="10" spans="2:94" ht="18" customHeight="1">
      <c r="B10" s="33"/>
      <c r="C10" s="398" t="s">
        <v>329</v>
      </c>
      <c r="D10" s="398"/>
      <c r="E10" s="398"/>
      <c r="F10" s="398"/>
      <c r="G10" s="398"/>
      <c r="H10" s="33"/>
      <c r="I10" s="33"/>
      <c r="J10" s="33"/>
      <c r="K10" s="33"/>
      <c r="L10" s="64"/>
      <c r="M10" s="33"/>
      <c r="N10" s="33"/>
      <c r="O10" s="33"/>
      <c r="P10" s="33"/>
      <c r="Q10" s="33"/>
      <c r="R10" s="33"/>
      <c r="S10" s="33"/>
      <c r="T10" s="33"/>
      <c r="U10" s="39"/>
      <c r="V10" s="40"/>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row>
    <row r="11" spans="2:94" ht="62.1" customHeight="1">
      <c r="B11" s="33"/>
      <c r="C11" s="399" t="s">
        <v>313</v>
      </c>
      <c r="D11" s="401" t="s">
        <v>314</v>
      </c>
      <c r="E11" s="401"/>
      <c r="F11" s="401" t="s">
        <v>315</v>
      </c>
      <c r="G11" s="401"/>
      <c r="H11" s="33"/>
      <c r="I11" s="33"/>
      <c r="J11" s="33"/>
      <c r="K11" s="33"/>
      <c r="L11" s="64"/>
      <c r="M11" s="33"/>
      <c r="N11" s="33"/>
      <c r="O11" s="33"/>
      <c r="P11" s="33"/>
      <c r="Q11" s="33"/>
      <c r="R11" s="33"/>
      <c r="S11" s="33"/>
      <c r="T11" s="33"/>
      <c r="U11" s="39"/>
      <c r="V11" s="40"/>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row>
    <row r="12" spans="2:94" ht="195" customHeight="1">
      <c r="B12" s="33"/>
      <c r="C12" s="400"/>
      <c r="D12" s="412" t="s">
        <v>588</v>
      </c>
      <c r="E12" s="412"/>
      <c r="F12" s="412" t="s">
        <v>316</v>
      </c>
      <c r="G12" s="412"/>
      <c r="H12" s="33"/>
      <c r="I12" s="33"/>
      <c r="J12" s="33"/>
      <c r="K12" s="33"/>
      <c r="L12" s="64"/>
      <c r="M12" s="33"/>
      <c r="N12" s="33"/>
      <c r="O12" s="33"/>
      <c r="P12" s="33"/>
      <c r="Q12" s="33"/>
      <c r="R12" s="33"/>
      <c r="S12" s="33"/>
      <c r="T12" s="33"/>
      <c r="U12" s="39"/>
      <c r="V12" s="40"/>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row>
    <row r="13" spans="2:94" ht="18" customHeight="1">
      <c r="B13" s="33"/>
      <c r="C13" s="204" t="s">
        <v>317</v>
      </c>
      <c r="D13" s="404" t="s">
        <v>318</v>
      </c>
      <c r="E13" s="404"/>
      <c r="F13" s="404" t="s">
        <v>319</v>
      </c>
      <c r="G13" s="404"/>
      <c r="H13" s="33"/>
      <c r="I13" s="33"/>
      <c r="J13" s="33"/>
      <c r="K13" s="33"/>
      <c r="L13" s="64"/>
      <c r="M13" s="33"/>
      <c r="N13" s="33"/>
      <c r="O13" s="33"/>
      <c r="P13" s="33"/>
      <c r="Q13" s="33"/>
      <c r="R13" s="33"/>
      <c r="S13" s="33"/>
      <c r="T13" s="33"/>
      <c r="U13" s="39"/>
      <c r="V13" s="40"/>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row>
    <row r="14" spans="2:94" ht="72" customHeight="1">
      <c r="B14" s="33"/>
      <c r="C14" s="399" t="s">
        <v>589</v>
      </c>
      <c r="D14" s="401" t="s">
        <v>320</v>
      </c>
      <c r="E14" s="401"/>
      <c r="F14" s="401" t="s">
        <v>321</v>
      </c>
      <c r="G14" s="401"/>
      <c r="H14" s="33"/>
      <c r="I14" s="33"/>
      <c r="J14" s="33"/>
      <c r="K14" s="33"/>
      <c r="L14" s="64"/>
      <c r="M14" s="33"/>
      <c r="N14" s="33"/>
      <c r="O14" s="33"/>
      <c r="P14" s="33"/>
      <c r="Q14" s="33"/>
      <c r="R14" s="33"/>
      <c r="S14" s="33"/>
      <c r="T14" s="33"/>
      <c r="U14" s="39"/>
      <c r="V14" s="40"/>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row>
    <row r="15" spans="2:94" ht="130.35" customHeight="1">
      <c r="B15" s="33"/>
      <c r="C15" s="423"/>
      <c r="D15" s="403" t="s">
        <v>439</v>
      </c>
      <c r="E15" s="403"/>
      <c r="F15" s="403" t="s">
        <v>440</v>
      </c>
      <c r="G15" s="403"/>
      <c r="H15" s="33"/>
      <c r="I15" s="33"/>
      <c r="J15" s="33"/>
      <c r="K15" s="33"/>
      <c r="L15" s="64"/>
      <c r="M15" s="33"/>
      <c r="N15" s="33"/>
      <c r="O15" s="33"/>
      <c r="P15" s="33"/>
      <c r="Q15" s="33"/>
      <c r="R15" s="33"/>
      <c r="S15" s="33"/>
      <c r="T15" s="33"/>
      <c r="U15" s="39"/>
      <c r="V15" s="40"/>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row>
    <row r="16" spans="2:94" ht="55.35" customHeight="1">
      <c r="B16" s="33"/>
      <c r="C16" s="423"/>
      <c r="D16" s="402" t="s">
        <v>322</v>
      </c>
      <c r="E16" s="402"/>
      <c r="F16" s="402" t="s">
        <v>323</v>
      </c>
      <c r="G16" s="402"/>
      <c r="H16" s="33"/>
      <c r="I16" s="33"/>
      <c r="J16" s="33"/>
      <c r="K16" s="33"/>
      <c r="L16" s="64"/>
      <c r="M16" s="33"/>
      <c r="N16" s="33"/>
      <c r="O16" s="33"/>
      <c r="P16" s="33"/>
      <c r="Q16" s="33"/>
      <c r="R16" s="33"/>
      <c r="S16" s="33"/>
      <c r="T16" s="33"/>
      <c r="U16" s="39"/>
      <c r="V16" s="40"/>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row>
    <row r="17" spans="2:94" ht="48" customHeight="1">
      <c r="B17" s="33"/>
      <c r="C17" s="423"/>
      <c r="D17" s="412" t="s">
        <v>324</v>
      </c>
      <c r="E17" s="412"/>
      <c r="F17" s="412" t="s">
        <v>325</v>
      </c>
      <c r="G17" s="412"/>
      <c r="H17" s="33"/>
      <c r="I17" s="33"/>
      <c r="J17" s="33"/>
      <c r="K17" s="33"/>
      <c r="L17" s="64"/>
      <c r="M17" s="33"/>
      <c r="N17" s="33"/>
      <c r="O17" s="33"/>
      <c r="P17" s="33"/>
      <c r="Q17" s="33"/>
      <c r="R17" s="33"/>
      <c r="S17" s="33"/>
      <c r="T17" s="33"/>
      <c r="U17" s="39"/>
      <c r="V17" s="40"/>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row>
    <row r="18" spans="2:94" ht="18" customHeight="1">
      <c r="B18" s="33"/>
      <c r="C18" s="429" t="s">
        <v>326</v>
      </c>
      <c r="D18" s="429"/>
      <c r="E18" s="429"/>
      <c r="F18" s="429"/>
      <c r="G18" s="429"/>
      <c r="H18" s="33"/>
      <c r="I18" s="33"/>
      <c r="J18" s="33"/>
      <c r="K18" s="33"/>
      <c r="L18" s="64"/>
      <c r="M18" s="33"/>
      <c r="N18" s="33"/>
      <c r="O18" s="33"/>
      <c r="P18" s="33"/>
      <c r="Q18" s="33"/>
      <c r="R18" s="33"/>
      <c r="S18" s="33"/>
      <c r="T18" s="33"/>
      <c r="U18" s="39"/>
      <c r="V18" s="40"/>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row>
    <row r="19" spans="2:94" ht="39" customHeight="1">
      <c r="B19" s="33"/>
      <c r="C19" s="209" t="s">
        <v>327</v>
      </c>
      <c r="D19" s="420" t="s">
        <v>328</v>
      </c>
      <c r="E19" s="420"/>
      <c r="F19" s="420" t="s">
        <v>309</v>
      </c>
      <c r="G19" s="420"/>
      <c r="H19" s="33"/>
      <c r="I19" s="33"/>
      <c r="J19" s="33"/>
      <c r="K19" s="33"/>
      <c r="L19" s="64"/>
      <c r="M19" s="33"/>
      <c r="N19" s="33"/>
      <c r="O19" s="33"/>
      <c r="P19" s="33"/>
      <c r="Q19" s="33"/>
      <c r="R19" s="33"/>
      <c r="S19" s="33"/>
      <c r="T19" s="33"/>
      <c r="U19" s="39"/>
      <c r="V19" s="40"/>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row>
    <row r="20" spans="2:94" ht="18" customHeight="1">
      <c r="B20" s="33"/>
      <c r="C20" s="344" t="s">
        <v>611</v>
      </c>
      <c r="D20" s="344"/>
      <c r="E20" s="344"/>
      <c r="F20" s="344"/>
      <c r="G20" s="344"/>
      <c r="H20" s="33"/>
      <c r="I20" s="33"/>
      <c r="J20" s="33"/>
      <c r="K20" s="33"/>
      <c r="L20" s="64"/>
      <c r="M20" s="33"/>
      <c r="N20" s="33"/>
      <c r="O20" s="33"/>
      <c r="P20" s="33"/>
      <c r="Q20" s="33"/>
      <c r="R20" s="33"/>
      <c r="S20" s="33"/>
      <c r="T20" s="33"/>
      <c r="U20" s="39"/>
      <c r="V20" s="40"/>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row>
    <row r="21" spans="2:94" s="33" customFormat="1" ht="20.100000000000001" customHeight="1">
      <c r="C21" s="344" t="s">
        <v>590</v>
      </c>
      <c r="D21" s="344"/>
      <c r="E21" s="344"/>
      <c r="F21" s="344"/>
      <c r="G21" s="344"/>
    </row>
    <row r="22" spans="2:94" s="33" customFormat="1" ht="20.100000000000001" customHeight="1" thickBot="1">
      <c r="C22" s="318"/>
      <c r="D22" s="318"/>
      <c r="E22" s="318"/>
      <c r="F22" s="318"/>
      <c r="G22" s="318"/>
    </row>
    <row r="23" spans="2:94" ht="18" customHeight="1">
      <c r="B23" s="218"/>
      <c r="C23" s="192" t="s">
        <v>591</v>
      </c>
      <c r="D23" s="193">
        <v>2023</v>
      </c>
      <c r="E23" s="193">
        <v>2022</v>
      </c>
      <c r="F23" s="193">
        <v>2021</v>
      </c>
      <c r="G23" s="33"/>
      <c r="H23" s="307"/>
      <c r="I23" s="33"/>
      <c r="J23" s="33"/>
      <c r="K23" s="64"/>
      <c r="L23" s="33"/>
      <c r="M23" s="33"/>
      <c r="N23" s="33"/>
      <c r="O23" s="33"/>
      <c r="P23" s="33"/>
      <c r="Q23" s="33"/>
      <c r="R23" s="33"/>
      <c r="S23" s="33"/>
      <c r="T23" s="39"/>
      <c r="U23" s="40"/>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row>
    <row r="24" spans="2:94" ht="18" customHeight="1">
      <c r="B24" s="218"/>
      <c r="C24" s="89" t="s">
        <v>306</v>
      </c>
      <c r="D24" s="154">
        <v>0.74</v>
      </c>
      <c r="E24" s="154">
        <v>0.74</v>
      </c>
      <c r="F24" s="154">
        <v>0.64</v>
      </c>
      <c r="G24" s="33"/>
      <c r="H24" s="33"/>
      <c r="I24" s="33"/>
      <c r="J24" s="33"/>
      <c r="K24" s="64"/>
      <c r="L24" s="33"/>
      <c r="M24" s="33"/>
      <c r="N24" s="33"/>
      <c r="O24" s="33"/>
      <c r="P24" s="33"/>
      <c r="Q24" s="33"/>
      <c r="R24" s="33"/>
      <c r="S24" s="33"/>
      <c r="T24" s="39"/>
      <c r="U24" s="40"/>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row>
    <row r="25" spans="2:94" ht="18" customHeight="1">
      <c r="B25" s="218"/>
      <c r="C25" s="202" t="s">
        <v>307</v>
      </c>
      <c r="D25" s="203">
        <v>0.26</v>
      </c>
      <c r="E25" s="203">
        <v>0.26</v>
      </c>
      <c r="F25" s="203">
        <v>0.36</v>
      </c>
      <c r="G25" s="33"/>
      <c r="H25" s="33"/>
      <c r="I25" s="33"/>
      <c r="J25" s="33"/>
      <c r="K25" s="64"/>
      <c r="L25" s="33"/>
      <c r="M25" s="33"/>
      <c r="N25" s="33"/>
      <c r="O25" s="33"/>
      <c r="P25" s="33"/>
      <c r="Q25" s="33"/>
      <c r="R25" s="33"/>
      <c r="S25" s="33"/>
      <c r="T25" s="39"/>
      <c r="U25" s="40"/>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row>
    <row r="26" spans="2:94" ht="15.75" customHeight="1">
      <c r="B26" s="31"/>
      <c r="C26" s="344" t="s">
        <v>592</v>
      </c>
      <c r="D26" s="344"/>
      <c r="E26" s="344"/>
      <c r="F26" s="344"/>
      <c r="G26" s="33"/>
      <c r="H26" s="33"/>
      <c r="I26" s="33"/>
      <c r="J26" s="33"/>
      <c r="K26" s="64"/>
      <c r="L26" s="33"/>
      <c r="M26" s="33"/>
      <c r="N26" s="33"/>
      <c r="O26" s="33"/>
      <c r="P26" s="33"/>
      <c r="Q26" s="33"/>
      <c r="R26" s="33"/>
      <c r="S26" s="33"/>
      <c r="T26" s="39"/>
      <c r="U26" s="40"/>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row>
    <row r="27" spans="2:94" s="33" customFormat="1" ht="15.75" customHeight="1">
      <c r="B27" s="31"/>
      <c r="C27" s="344"/>
      <c r="D27" s="344"/>
      <c r="E27" s="344"/>
      <c r="F27" s="344"/>
      <c r="G27" s="34"/>
    </row>
    <row r="28" spans="2:94" s="33" customFormat="1" ht="20.100000000000001" customHeight="1">
      <c r="C28" s="306"/>
      <c r="D28" s="306"/>
      <c r="E28" s="306"/>
      <c r="F28" s="306"/>
      <c r="G28" s="34"/>
    </row>
    <row r="29" spans="2:94" ht="18" customHeight="1">
      <c r="B29" s="33"/>
      <c r="C29" s="405" t="s">
        <v>620</v>
      </c>
      <c r="D29" s="405"/>
      <c r="E29" s="405"/>
      <c r="F29" s="405"/>
      <c r="G29" s="405"/>
      <c r="H29" s="405"/>
      <c r="I29" s="33"/>
      <c r="J29" s="33"/>
      <c r="K29" s="64"/>
      <c r="L29" s="33"/>
      <c r="M29" s="33"/>
      <c r="N29" s="33"/>
      <c r="O29" s="33"/>
      <c r="P29" s="33"/>
      <c r="Q29" s="33"/>
      <c r="R29" s="33"/>
      <c r="S29" s="33"/>
      <c r="T29" s="39"/>
      <c r="U29" s="40"/>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row>
    <row r="30" spans="2:94" ht="18" customHeight="1">
      <c r="B30" s="33"/>
      <c r="C30" s="211" t="s">
        <v>539</v>
      </c>
      <c r="D30" s="212">
        <v>2022</v>
      </c>
      <c r="E30" s="212">
        <v>2021</v>
      </c>
      <c r="F30" s="212">
        <v>2020</v>
      </c>
      <c r="G30" s="212">
        <v>2019</v>
      </c>
      <c r="H30" s="215">
        <v>2018</v>
      </c>
      <c r="I30" s="33"/>
      <c r="J30" s="33"/>
      <c r="K30" s="64"/>
      <c r="L30" s="33"/>
      <c r="M30" s="33"/>
      <c r="N30" s="33"/>
      <c r="O30" s="33"/>
      <c r="P30" s="33"/>
      <c r="Q30" s="33"/>
      <c r="R30" s="33"/>
      <c r="S30" s="33"/>
      <c r="T30" s="39"/>
      <c r="U30" s="40"/>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row>
    <row r="31" spans="2:94" ht="18" customHeight="1">
      <c r="B31" s="33"/>
      <c r="C31" s="89" t="s">
        <v>308</v>
      </c>
      <c r="D31" s="174">
        <v>1300000</v>
      </c>
      <c r="E31" s="174">
        <v>1300000</v>
      </c>
      <c r="F31" s="174">
        <v>1000000</v>
      </c>
      <c r="G31" s="174">
        <v>1000000</v>
      </c>
      <c r="H31" s="174">
        <v>700000</v>
      </c>
      <c r="I31" s="33"/>
      <c r="J31" s="33"/>
      <c r="K31" s="64"/>
      <c r="L31" s="33"/>
      <c r="M31" s="33"/>
      <c r="N31" s="33"/>
      <c r="O31" s="33"/>
      <c r="P31" s="33"/>
      <c r="Q31" s="33"/>
      <c r="R31" s="33"/>
      <c r="S31" s="33"/>
      <c r="T31" s="39"/>
      <c r="U31" s="40"/>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row>
    <row r="32" spans="2:94" ht="18" customHeight="1">
      <c r="B32" s="33"/>
      <c r="C32" s="89" t="s">
        <v>535</v>
      </c>
      <c r="D32" s="174">
        <v>125000</v>
      </c>
      <c r="E32" s="174">
        <v>115000</v>
      </c>
      <c r="F32" s="174">
        <v>111250</v>
      </c>
      <c r="G32" s="174">
        <v>100000</v>
      </c>
      <c r="H32" s="257" t="s">
        <v>595</v>
      </c>
      <c r="I32" s="33"/>
      <c r="J32" s="33"/>
      <c r="K32" s="64"/>
      <c r="L32" s="33"/>
      <c r="M32" s="33"/>
      <c r="N32" s="33"/>
      <c r="O32" s="33"/>
      <c r="P32" s="33"/>
      <c r="Q32" s="33"/>
      <c r="R32" s="33"/>
      <c r="S32" s="33"/>
      <c r="T32" s="39"/>
      <c r="U32" s="40"/>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row>
    <row r="33" spans="2:94" ht="18" customHeight="1">
      <c r="B33" s="33"/>
      <c r="C33" s="89" t="s">
        <v>536</v>
      </c>
      <c r="D33" s="174">
        <v>325000</v>
      </c>
      <c r="E33" s="174">
        <v>325000</v>
      </c>
      <c r="F33" s="174">
        <v>250000</v>
      </c>
      <c r="G33" s="174">
        <v>250000</v>
      </c>
      <c r="H33" s="174">
        <v>175000</v>
      </c>
      <c r="I33" s="33"/>
      <c r="J33" s="33"/>
      <c r="K33" s="64"/>
      <c r="L33" s="33"/>
      <c r="M33" s="33"/>
      <c r="N33" s="33"/>
      <c r="O33" s="33"/>
      <c r="P33" s="33"/>
      <c r="Q33" s="33"/>
      <c r="R33" s="33"/>
      <c r="S33" s="33"/>
      <c r="T33" s="39"/>
      <c r="U33" s="40"/>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row>
    <row r="34" spans="2:94" ht="15.6">
      <c r="B34" s="33"/>
      <c r="C34" s="89" t="s">
        <v>312</v>
      </c>
      <c r="D34" s="174">
        <v>33600</v>
      </c>
      <c r="E34" s="174">
        <v>31972</v>
      </c>
      <c r="F34" s="174">
        <v>27582</v>
      </c>
      <c r="G34" s="174">
        <v>27582</v>
      </c>
      <c r="H34" s="174">
        <v>9319</v>
      </c>
      <c r="I34" s="33"/>
      <c r="J34" s="33"/>
      <c r="K34" s="64"/>
      <c r="L34" s="33"/>
      <c r="M34" s="33"/>
      <c r="N34" s="33"/>
      <c r="O34" s="33"/>
      <c r="P34" s="33"/>
      <c r="Q34" s="33"/>
      <c r="R34" s="33"/>
      <c r="S34" s="33"/>
      <c r="T34" s="39"/>
      <c r="U34" s="40"/>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row>
    <row r="35" spans="2:94" ht="18" customHeight="1">
      <c r="B35" s="33"/>
      <c r="C35" s="89" t="s">
        <v>329</v>
      </c>
      <c r="D35" s="174">
        <v>1575860</v>
      </c>
      <c r="E35" s="174">
        <v>1275430</v>
      </c>
      <c r="F35" s="174">
        <v>1335000</v>
      </c>
      <c r="G35" s="174">
        <v>1195000</v>
      </c>
      <c r="H35" s="174">
        <v>627375</v>
      </c>
      <c r="I35" s="33"/>
      <c r="J35" s="33"/>
      <c r="K35" s="64"/>
      <c r="L35" s="33"/>
      <c r="M35" s="33"/>
      <c r="N35" s="33"/>
      <c r="O35" s="33"/>
      <c r="P35" s="33"/>
      <c r="Q35" s="33"/>
      <c r="R35" s="33"/>
      <c r="S35" s="33"/>
      <c r="T35" s="39"/>
      <c r="U35" s="40"/>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row>
    <row r="36" spans="2:94" ht="18" customHeight="1">
      <c r="B36" s="33"/>
      <c r="C36" s="89" t="s">
        <v>594</v>
      </c>
      <c r="D36" s="219">
        <v>0</v>
      </c>
      <c r="E36" s="174">
        <v>1920157</v>
      </c>
      <c r="F36" s="174">
        <v>1650000</v>
      </c>
      <c r="G36" s="174">
        <v>1416667</v>
      </c>
      <c r="H36" s="174">
        <v>991667</v>
      </c>
      <c r="I36" s="33"/>
      <c r="J36" s="33"/>
      <c r="K36" s="64"/>
      <c r="L36" s="33"/>
      <c r="M36" s="33"/>
      <c r="N36" s="33"/>
      <c r="O36" s="33"/>
      <c r="P36" s="33"/>
      <c r="Q36" s="33"/>
      <c r="R36" s="33"/>
      <c r="S36" s="33"/>
      <c r="T36" s="39"/>
      <c r="U36" s="40"/>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row>
    <row r="37" spans="2:94" ht="18" customHeight="1">
      <c r="B37" s="33"/>
      <c r="C37" s="89" t="s">
        <v>537</v>
      </c>
      <c r="D37" s="174"/>
      <c r="E37" s="174"/>
      <c r="F37" s="174"/>
      <c r="G37" s="174">
        <v>1000000</v>
      </c>
      <c r="H37" s="174"/>
      <c r="I37" s="33"/>
      <c r="J37" s="33"/>
      <c r="K37" s="64"/>
      <c r="L37" s="33"/>
      <c r="M37" s="33"/>
      <c r="N37" s="33"/>
      <c r="O37" s="33"/>
      <c r="P37" s="33"/>
      <c r="Q37" s="33"/>
      <c r="R37" s="33"/>
      <c r="S37" s="33"/>
      <c r="T37" s="39"/>
      <c r="U37" s="40"/>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row>
    <row r="38" spans="2:94" ht="18" customHeight="1">
      <c r="B38" s="33"/>
      <c r="C38" s="213" t="s">
        <v>538</v>
      </c>
      <c r="D38" s="214">
        <v>3359460</v>
      </c>
      <c r="E38" s="214">
        <v>4967559</v>
      </c>
      <c r="F38" s="214">
        <v>4373832</v>
      </c>
      <c r="G38" s="214">
        <v>4989249</v>
      </c>
      <c r="H38" s="214">
        <v>2503361</v>
      </c>
      <c r="I38" s="33"/>
      <c r="J38" s="33"/>
      <c r="K38" s="64"/>
      <c r="L38" s="33"/>
      <c r="M38" s="33"/>
      <c r="N38" s="33"/>
      <c r="O38" s="33"/>
      <c r="P38" s="33"/>
      <c r="Q38" s="33"/>
      <c r="R38" s="33"/>
      <c r="S38" s="33"/>
      <c r="T38" s="39"/>
      <c r="U38" s="40"/>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row>
    <row r="39" spans="2:94" ht="18" customHeight="1">
      <c r="B39" s="33"/>
      <c r="C39" s="253" t="s">
        <v>443</v>
      </c>
      <c r="D39" s="254">
        <v>1783600</v>
      </c>
      <c r="E39" s="254">
        <v>1771972</v>
      </c>
      <c r="F39" s="254">
        <v>1388832</v>
      </c>
      <c r="G39" s="254">
        <v>1377582</v>
      </c>
      <c r="H39" s="254">
        <v>1004736</v>
      </c>
      <c r="I39" s="33"/>
      <c r="J39" s="33"/>
      <c r="K39" s="64"/>
      <c r="L39" s="33"/>
      <c r="M39" s="33"/>
      <c r="N39" s="33"/>
      <c r="O39" s="33"/>
      <c r="P39" s="33"/>
      <c r="Q39" s="33"/>
      <c r="R39" s="33"/>
      <c r="S39" s="33"/>
      <c r="T39" s="39"/>
      <c r="U39" s="40"/>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row>
    <row r="40" spans="2:94" ht="18" customHeight="1">
      <c r="B40" s="33"/>
      <c r="C40" s="255" t="s">
        <v>444</v>
      </c>
      <c r="D40" s="256">
        <v>1575860</v>
      </c>
      <c r="E40" s="256">
        <v>3195587</v>
      </c>
      <c r="F40" s="256">
        <v>2985000</v>
      </c>
      <c r="G40" s="256">
        <v>3611667</v>
      </c>
      <c r="H40" s="256">
        <v>2623778</v>
      </c>
      <c r="I40" s="33"/>
      <c r="J40" s="33"/>
      <c r="K40" s="64"/>
      <c r="L40" s="33"/>
      <c r="M40" s="33"/>
      <c r="N40" s="33"/>
      <c r="O40" s="33"/>
      <c r="P40" s="33"/>
      <c r="Q40" s="33"/>
      <c r="R40" s="33"/>
      <c r="S40" s="33"/>
      <c r="T40" s="39"/>
      <c r="U40" s="40"/>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row>
    <row r="41" spans="2:94" ht="18" customHeight="1">
      <c r="B41" s="33"/>
      <c r="C41" s="422" t="s">
        <v>593</v>
      </c>
      <c r="D41" s="422"/>
      <c r="E41" s="422"/>
      <c r="F41" s="422"/>
      <c r="G41" s="422"/>
      <c r="H41" s="422"/>
      <c r="I41" s="199"/>
      <c r="J41" s="33"/>
      <c r="K41" s="33"/>
      <c r="L41" s="64"/>
      <c r="M41" s="33"/>
      <c r="N41" s="33"/>
      <c r="O41" s="33"/>
      <c r="P41" s="33"/>
      <c r="Q41" s="33"/>
      <c r="R41" s="33"/>
      <c r="S41" s="33"/>
      <c r="T41" s="33"/>
      <c r="U41" s="39"/>
      <c r="V41" s="40"/>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row>
    <row r="42" spans="2:94" ht="21.75" customHeight="1">
      <c r="B42" s="33"/>
      <c r="C42" s="344"/>
      <c r="D42" s="344"/>
      <c r="E42" s="344"/>
      <c r="F42" s="344"/>
      <c r="G42" s="344"/>
      <c r="H42" s="344"/>
      <c r="I42" s="199"/>
      <c r="J42" s="33"/>
      <c r="K42" s="33"/>
      <c r="L42" s="64"/>
      <c r="M42" s="33"/>
      <c r="N42" s="33"/>
      <c r="O42" s="33"/>
      <c r="P42" s="33"/>
      <c r="Q42" s="33"/>
      <c r="R42" s="33"/>
      <c r="S42" s="33"/>
      <c r="T42" s="33"/>
      <c r="U42" s="39"/>
      <c r="V42" s="40"/>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row>
    <row r="43" spans="2:94" s="33" customFormat="1" ht="20.100000000000001" customHeight="1" thickBot="1">
      <c r="C43" s="34"/>
      <c r="D43" s="34"/>
      <c r="E43" s="34"/>
      <c r="F43" s="34"/>
      <c r="G43" s="34"/>
    </row>
    <row r="44" spans="2:94" ht="31.2">
      <c r="B44" s="33"/>
      <c r="C44" s="192" t="s">
        <v>587</v>
      </c>
      <c r="D44" s="193">
        <v>2022</v>
      </c>
      <c r="E44" s="193">
        <v>2021</v>
      </c>
      <c r="F44" s="193">
        <v>2020</v>
      </c>
      <c r="G44" s="33"/>
      <c r="H44" s="33"/>
      <c r="I44" s="33"/>
      <c r="J44" s="33"/>
      <c r="K44" s="64"/>
      <c r="L44" s="33"/>
      <c r="M44" s="33"/>
      <c r="N44" s="33"/>
      <c r="O44" s="33"/>
      <c r="P44" s="33"/>
      <c r="Q44" s="33"/>
      <c r="R44" s="33"/>
      <c r="S44" s="33"/>
      <c r="T44" s="39"/>
      <c r="U44" s="40"/>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row>
    <row r="45" spans="2:94" ht="18" customHeight="1">
      <c r="B45" s="33"/>
      <c r="C45" s="200" t="s">
        <v>128</v>
      </c>
      <c r="D45" s="201">
        <v>71.75</v>
      </c>
      <c r="E45" s="201">
        <v>88.72</v>
      </c>
      <c r="F45" s="270">
        <v>67.290000000000006</v>
      </c>
      <c r="G45" s="33"/>
      <c r="H45" s="33"/>
      <c r="I45" s="33"/>
      <c r="J45" s="33"/>
      <c r="K45" s="64"/>
      <c r="L45" s="33"/>
      <c r="M45" s="33"/>
      <c r="N45" s="33"/>
      <c r="O45" s="33"/>
      <c r="P45" s="33"/>
      <c r="Q45" s="33"/>
      <c r="R45" s="33"/>
      <c r="S45" s="33"/>
      <c r="T45" s="39"/>
      <c r="U45" s="40"/>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row>
    <row r="46" spans="2:94" ht="18" customHeight="1">
      <c r="B46" s="33"/>
      <c r="C46" s="33"/>
      <c r="D46" s="33"/>
      <c r="E46" s="33"/>
      <c r="F46" s="33"/>
      <c r="G46" s="33"/>
      <c r="H46" s="33"/>
      <c r="I46" s="33"/>
      <c r="J46" s="33"/>
      <c r="K46" s="64"/>
      <c r="L46" s="33"/>
      <c r="M46" s="33"/>
      <c r="N46" s="33"/>
      <c r="O46" s="33"/>
      <c r="P46" s="33"/>
      <c r="Q46" s="33"/>
      <c r="R46" s="33"/>
      <c r="S46" s="33"/>
      <c r="T46" s="39"/>
      <c r="U46" s="40"/>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row>
    <row r="47" spans="2:94" ht="18" customHeight="1">
      <c r="B47" s="33"/>
      <c r="C47" s="405" t="s">
        <v>523</v>
      </c>
      <c r="D47" s="405"/>
      <c r="E47" s="405"/>
      <c r="F47" s="405"/>
      <c r="G47" s="405"/>
      <c r="H47" s="405"/>
      <c r="I47" s="405"/>
      <c r="J47" s="405"/>
      <c r="K47" s="405"/>
      <c r="L47" s="405"/>
      <c r="M47" s="33"/>
      <c r="N47" s="33"/>
      <c r="O47" s="33"/>
      <c r="P47" s="33"/>
      <c r="Q47" s="33"/>
      <c r="R47" s="33"/>
      <c r="S47" s="33"/>
      <c r="T47" s="33"/>
      <c r="U47" s="39"/>
      <c r="V47" s="40"/>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row>
    <row r="48" spans="2:94" ht="18" customHeight="1">
      <c r="B48" s="33"/>
      <c r="C48" s="204"/>
      <c r="D48" s="210"/>
      <c r="E48" s="210"/>
      <c r="F48" s="210"/>
      <c r="G48" s="406" t="s">
        <v>330</v>
      </c>
      <c r="H48" s="406"/>
      <c r="I48" s="406" t="s">
        <v>331</v>
      </c>
      <c r="J48" s="406"/>
      <c r="K48" s="406" t="s">
        <v>332</v>
      </c>
      <c r="L48" s="406"/>
      <c r="M48" s="33"/>
      <c r="N48" s="33"/>
      <c r="O48" s="33"/>
      <c r="P48" s="33"/>
      <c r="Q48" s="33"/>
      <c r="R48" s="33"/>
      <c r="S48" s="33"/>
      <c r="T48" s="33"/>
      <c r="U48" s="39"/>
      <c r="V48" s="40"/>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row>
    <row r="49" spans="2:94" ht="18" customHeight="1">
      <c r="B49" s="33"/>
      <c r="C49" s="204" t="s">
        <v>333</v>
      </c>
      <c r="D49" s="204" t="s">
        <v>334</v>
      </c>
      <c r="E49" s="210"/>
      <c r="F49" s="216" t="s">
        <v>335</v>
      </c>
      <c r="G49" s="216" t="s">
        <v>336</v>
      </c>
      <c r="H49" s="216" t="s">
        <v>337</v>
      </c>
      <c r="I49" s="216" t="s">
        <v>336</v>
      </c>
      <c r="J49" s="216" t="s">
        <v>337</v>
      </c>
      <c r="K49" s="216" t="s">
        <v>336</v>
      </c>
      <c r="L49" s="216" t="s">
        <v>337</v>
      </c>
      <c r="M49" s="33"/>
      <c r="N49" s="33"/>
      <c r="O49" s="33"/>
      <c r="P49" s="33"/>
      <c r="Q49" s="33"/>
      <c r="R49" s="33"/>
      <c r="S49" s="33"/>
      <c r="T49" s="33"/>
      <c r="U49" s="39"/>
      <c r="V49" s="40"/>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row>
    <row r="50" spans="2:94" ht="18" customHeight="1">
      <c r="B50" s="33"/>
      <c r="C50" s="421" t="s">
        <v>338</v>
      </c>
      <c r="D50" s="418" t="s">
        <v>522</v>
      </c>
      <c r="E50" s="418"/>
      <c r="F50" s="311">
        <v>0.15</v>
      </c>
      <c r="G50" s="311">
        <v>-0.05</v>
      </c>
      <c r="H50" s="311">
        <v>0.75</v>
      </c>
      <c r="I50" s="311">
        <v>1</v>
      </c>
      <c r="J50" s="311">
        <v>1</v>
      </c>
      <c r="K50" s="311">
        <v>0.05</v>
      </c>
      <c r="L50" s="311">
        <v>1.5</v>
      </c>
      <c r="M50" s="33"/>
      <c r="N50" s="33"/>
      <c r="O50" s="33"/>
      <c r="P50" s="33"/>
      <c r="Q50" s="33"/>
      <c r="R50" s="33"/>
      <c r="S50" s="33"/>
      <c r="T50" s="33"/>
      <c r="U50" s="39"/>
      <c r="V50" s="40"/>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row>
    <row r="51" spans="2:94" ht="18" customHeight="1">
      <c r="B51" s="33"/>
      <c r="C51" s="400"/>
      <c r="D51" s="312" t="s">
        <v>521</v>
      </c>
      <c r="E51" s="312"/>
      <c r="F51" s="313">
        <v>0.1</v>
      </c>
      <c r="G51" s="313">
        <v>-0.05</v>
      </c>
      <c r="H51" s="313">
        <v>0.75</v>
      </c>
      <c r="I51" s="313">
        <v>1</v>
      </c>
      <c r="J51" s="313">
        <v>1</v>
      </c>
      <c r="K51" s="313">
        <v>0.05</v>
      </c>
      <c r="L51" s="313">
        <v>1.5</v>
      </c>
      <c r="M51" s="33"/>
      <c r="N51" s="33"/>
      <c r="O51" s="33"/>
      <c r="P51" s="33"/>
      <c r="Q51" s="33"/>
      <c r="R51" s="33"/>
      <c r="S51" s="33"/>
      <c r="T51" s="33"/>
      <c r="U51" s="39"/>
      <c r="V51" s="40"/>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row>
    <row r="52" spans="2:94" ht="18" customHeight="1">
      <c r="B52" s="33"/>
      <c r="C52" s="421" t="s">
        <v>339</v>
      </c>
      <c r="D52" s="417" t="s">
        <v>596</v>
      </c>
      <c r="E52" s="417"/>
      <c r="F52" s="314">
        <v>0.2</v>
      </c>
      <c r="G52" s="314">
        <v>0.95</v>
      </c>
      <c r="H52" s="314">
        <v>0.75</v>
      </c>
      <c r="I52" s="314">
        <v>1</v>
      </c>
      <c r="J52" s="314">
        <v>1</v>
      </c>
      <c r="K52" s="314">
        <v>1.02</v>
      </c>
      <c r="L52" s="314">
        <v>1.5</v>
      </c>
      <c r="M52" s="33"/>
      <c r="N52" s="33"/>
      <c r="O52" s="33"/>
      <c r="P52" s="33"/>
      <c r="Q52" s="33"/>
      <c r="R52" s="33"/>
      <c r="S52" s="33"/>
      <c r="T52" s="33"/>
      <c r="U52" s="39"/>
      <c r="V52" s="40"/>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row>
    <row r="53" spans="2:94" ht="18" customHeight="1">
      <c r="B53" s="33"/>
      <c r="C53" s="400"/>
      <c r="D53" s="416" t="s">
        <v>340</v>
      </c>
      <c r="E53" s="416"/>
      <c r="F53" s="313">
        <v>0.2</v>
      </c>
      <c r="G53" s="313">
        <v>0.95</v>
      </c>
      <c r="H53" s="313">
        <v>0.75</v>
      </c>
      <c r="I53" s="313">
        <v>1</v>
      </c>
      <c r="J53" s="313">
        <v>1</v>
      </c>
      <c r="K53" s="313">
        <v>1.05</v>
      </c>
      <c r="L53" s="313">
        <v>1.5</v>
      </c>
      <c r="M53" s="33"/>
      <c r="N53" s="33"/>
      <c r="O53" s="33"/>
      <c r="P53" s="33"/>
      <c r="Q53" s="33"/>
      <c r="R53" s="33"/>
      <c r="S53" s="33"/>
      <c r="T53" s="33"/>
      <c r="U53" s="39"/>
      <c r="V53" s="40"/>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row>
    <row r="54" spans="2:94" ht="18" customHeight="1">
      <c r="B54" s="33"/>
      <c r="C54" s="315" t="s">
        <v>341</v>
      </c>
      <c r="D54" s="408" t="s">
        <v>342</v>
      </c>
      <c r="E54" s="408"/>
      <c r="F54" s="316">
        <v>0.15</v>
      </c>
      <c r="G54" s="317" t="s">
        <v>597</v>
      </c>
      <c r="H54" s="316">
        <v>0.75</v>
      </c>
      <c r="I54" s="316">
        <v>1</v>
      </c>
      <c r="J54" s="316">
        <v>1</v>
      </c>
      <c r="K54" s="317" t="s">
        <v>597</v>
      </c>
      <c r="L54" s="316">
        <v>1.5</v>
      </c>
      <c r="M54" s="33"/>
      <c r="N54" s="33"/>
      <c r="O54" s="33"/>
      <c r="P54" s="33"/>
      <c r="Q54" s="33"/>
      <c r="R54" s="33"/>
      <c r="S54" s="33"/>
      <c r="T54" s="33"/>
      <c r="U54" s="39"/>
      <c r="V54" s="40"/>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row>
    <row r="55" spans="2:94" ht="31.5" customHeight="1">
      <c r="B55" s="33"/>
      <c r="C55" s="421" t="s">
        <v>249</v>
      </c>
      <c r="D55" s="407" t="s">
        <v>343</v>
      </c>
      <c r="E55" s="407"/>
      <c r="F55" s="205">
        <v>0.1</v>
      </c>
      <c r="G55" s="205">
        <v>0</v>
      </c>
      <c r="H55" s="205">
        <v>0.75</v>
      </c>
      <c r="I55" s="205">
        <v>1</v>
      </c>
      <c r="J55" s="205">
        <v>1</v>
      </c>
      <c r="K55" s="205">
        <v>2</v>
      </c>
      <c r="L55" s="205">
        <v>1.5</v>
      </c>
      <c r="M55" s="33"/>
      <c r="N55" s="33"/>
      <c r="O55" s="33"/>
      <c r="P55" s="33"/>
      <c r="Q55" s="33"/>
      <c r="R55" s="33"/>
      <c r="S55" s="33"/>
      <c r="T55" s="33"/>
      <c r="U55" s="39"/>
      <c r="V55" s="40"/>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row>
    <row r="56" spans="2:94" ht="18" customHeight="1">
      <c r="B56" s="33"/>
      <c r="C56" s="400"/>
      <c r="D56" s="419" t="s">
        <v>344</v>
      </c>
      <c r="E56" s="419"/>
      <c r="F56" s="217">
        <v>0.1</v>
      </c>
      <c r="G56" s="217">
        <v>0.93</v>
      </c>
      <c r="H56" s="217">
        <v>0.75</v>
      </c>
      <c r="I56" s="217">
        <v>1</v>
      </c>
      <c r="J56" s="217">
        <v>1</v>
      </c>
      <c r="K56" s="217">
        <v>1.07</v>
      </c>
      <c r="L56" s="217">
        <v>1.5</v>
      </c>
      <c r="M56" s="33"/>
      <c r="N56" s="33"/>
      <c r="O56" s="33"/>
      <c r="P56" s="33"/>
      <c r="Q56" s="33"/>
      <c r="R56" s="33"/>
      <c r="S56" s="33"/>
      <c r="T56" s="33"/>
      <c r="U56" s="39"/>
      <c r="V56" s="40"/>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row>
    <row r="57" spans="2:94" ht="15" customHeight="1">
      <c r="B57" s="33"/>
      <c r="C57" s="344" t="s">
        <v>612</v>
      </c>
      <c r="D57" s="344"/>
      <c r="E57" s="344"/>
      <c r="F57" s="344"/>
      <c r="G57" s="344"/>
      <c r="H57" s="344"/>
      <c r="I57" s="344"/>
      <c r="J57" s="344"/>
      <c r="K57" s="344"/>
      <c r="L57" s="344"/>
      <c r="M57" s="33"/>
      <c r="N57" s="33"/>
      <c r="O57" s="33"/>
      <c r="P57" s="33"/>
      <c r="Q57" s="33"/>
      <c r="R57" s="33"/>
      <c r="S57" s="33"/>
      <c r="T57" s="33"/>
      <c r="U57" s="39"/>
      <c r="V57" s="40"/>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row>
    <row r="58" spans="2:94" ht="15" customHeight="1">
      <c r="B58" s="33"/>
      <c r="C58" s="344"/>
      <c r="D58" s="344"/>
      <c r="E58" s="344"/>
      <c r="F58" s="344"/>
      <c r="G58" s="344"/>
      <c r="H58" s="344"/>
      <c r="I58" s="344"/>
      <c r="J58" s="344"/>
      <c r="K58" s="344"/>
      <c r="L58" s="344"/>
      <c r="M58" s="33"/>
      <c r="N58" s="33"/>
      <c r="O58" s="33"/>
      <c r="P58" s="33"/>
      <c r="Q58" s="33"/>
      <c r="R58" s="33"/>
      <c r="S58" s="33"/>
      <c r="T58" s="33"/>
      <c r="U58" s="39"/>
      <c r="V58" s="40"/>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row>
    <row r="59" spans="2:94" ht="15" customHeight="1">
      <c r="B59" s="33"/>
      <c r="C59" s="199"/>
      <c r="D59" s="199"/>
      <c r="E59" s="199"/>
      <c r="F59" s="199"/>
      <c r="G59" s="199"/>
      <c r="H59" s="199"/>
      <c r="I59" s="199"/>
      <c r="J59" s="33"/>
      <c r="K59" s="33"/>
      <c r="L59" s="64"/>
      <c r="M59" s="33"/>
      <c r="N59" s="33"/>
      <c r="O59" s="33"/>
      <c r="P59" s="33"/>
      <c r="Q59" s="33"/>
      <c r="R59" s="33"/>
      <c r="S59" s="33"/>
      <c r="T59" s="33"/>
      <c r="U59" s="39"/>
      <c r="V59" s="40"/>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row>
    <row r="60" spans="2:94" ht="18" customHeight="1">
      <c r="B60" s="33"/>
      <c r="C60" s="405" t="s">
        <v>534</v>
      </c>
      <c r="D60" s="405"/>
      <c r="E60" s="405"/>
      <c r="F60" s="405"/>
      <c r="G60" s="405"/>
      <c r="H60" s="405"/>
      <c r="I60" s="405"/>
      <c r="J60" s="405"/>
      <c r="K60" s="405"/>
      <c r="L60" s="405"/>
      <c r="M60" s="33"/>
      <c r="N60" s="33"/>
      <c r="O60" s="33"/>
      <c r="P60" s="33"/>
      <c r="Q60" s="33"/>
      <c r="R60" s="33"/>
      <c r="S60" s="33"/>
      <c r="T60" s="33"/>
      <c r="U60" s="39"/>
      <c r="V60" s="40"/>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row>
    <row r="61" spans="2:94" ht="18" customHeight="1">
      <c r="B61" s="33"/>
      <c r="C61" s="204"/>
      <c r="D61" s="210"/>
      <c r="E61" s="210"/>
      <c r="F61" s="210"/>
      <c r="G61" s="406" t="s">
        <v>330</v>
      </c>
      <c r="H61" s="406"/>
      <c r="I61" s="406" t="s">
        <v>331</v>
      </c>
      <c r="J61" s="406"/>
      <c r="K61" s="406" t="s">
        <v>332</v>
      </c>
      <c r="L61" s="406"/>
      <c r="M61" s="33"/>
      <c r="N61" s="33"/>
      <c r="O61" s="33"/>
      <c r="P61" s="33"/>
      <c r="Q61" s="33"/>
      <c r="R61" s="33"/>
      <c r="S61" s="33"/>
      <c r="T61" s="33"/>
      <c r="U61" s="39"/>
      <c r="V61" s="40"/>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row>
    <row r="62" spans="2:94" ht="18" customHeight="1">
      <c r="B62" s="33"/>
      <c r="C62" s="204" t="s">
        <v>333</v>
      </c>
      <c r="D62" s="204" t="s">
        <v>334</v>
      </c>
      <c r="E62" s="210"/>
      <c r="F62" s="216" t="s">
        <v>335</v>
      </c>
      <c r="G62" s="216" t="s">
        <v>336</v>
      </c>
      <c r="H62" s="216" t="s">
        <v>337</v>
      </c>
      <c r="I62" s="216" t="s">
        <v>336</v>
      </c>
      <c r="J62" s="216" t="s">
        <v>337</v>
      </c>
      <c r="K62" s="216" t="s">
        <v>336</v>
      </c>
      <c r="L62" s="216" t="s">
        <v>337</v>
      </c>
      <c r="M62" s="33"/>
      <c r="N62" s="33"/>
      <c r="O62" s="33"/>
      <c r="P62" s="33"/>
      <c r="Q62" s="33"/>
      <c r="R62" s="33"/>
      <c r="S62" s="33"/>
      <c r="T62" s="33"/>
      <c r="U62" s="39"/>
      <c r="V62" s="40"/>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row>
    <row r="63" spans="2:94" ht="18" customHeight="1">
      <c r="B63" s="33"/>
      <c r="C63" s="418" t="s">
        <v>345</v>
      </c>
      <c r="D63" s="418" t="s">
        <v>524</v>
      </c>
      <c r="E63" s="418"/>
      <c r="F63" s="311">
        <v>0.3</v>
      </c>
      <c r="G63" s="311">
        <v>0.05</v>
      </c>
      <c r="H63" s="311">
        <v>0.85</v>
      </c>
      <c r="I63" s="311">
        <v>0.08</v>
      </c>
      <c r="J63" s="311">
        <v>1</v>
      </c>
      <c r="K63" s="311">
        <v>0.3</v>
      </c>
      <c r="L63" s="424">
        <v>9.2799999999999994</v>
      </c>
      <c r="M63" s="33"/>
      <c r="N63" s="33"/>
      <c r="O63" s="33"/>
      <c r="P63" s="33"/>
      <c r="Q63" s="33"/>
      <c r="R63" s="33"/>
      <c r="S63" s="33"/>
      <c r="T63" s="33"/>
      <c r="U63" s="39"/>
      <c r="V63" s="40"/>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row>
    <row r="64" spans="2:94" ht="18" customHeight="1">
      <c r="B64" s="33"/>
      <c r="C64" s="416"/>
      <c r="D64" s="416" t="s">
        <v>346</v>
      </c>
      <c r="E64" s="416"/>
      <c r="F64" s="313">
        <v>0.3</v>
      </c>
      <c r="G64" s="313" t="s">
        <v>526</v>
      </c>
      <c r="H64" s="313">
        <v>0.85</v>
      </c>
      <c r="I64" s="313" t="s">
        <v>527</v>
      </c>
      <c r="J64" s="313">
        <v>1</v>
      </c>
      <c r="K64" s="313" t="s">
        <v>528</v>
      </c>
      <c r="L64" s="425"/>
      <c r="M64" s="33"/>
      <c r="N64" s="33"/>
      <c r="O64" s="33"/>
      <c r="P64" s="33"/>
      <c r="Q64" s="33"/>
      <c r="R64" s="33"/>
      <c r="S64" s="33"/>
      <c r="T64" s="33"/>
      <c r="U64" s="39"/>
      <c r="V64" s="40"/>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1"/>
    </row>
    <row r="65" spans="2:94" ht="18" customHeight="1">
      <c r="B65" s="33"/>
      <c r="C65" s="315" t="s">
        <v>339</v>
      </c>
      <c r="D65" s="408" t="s">
        <v>340</v>
      </c>
      <c r="E65" s="408"/>
      <c r="F65" s="316">
        <v>0.2</v>
      </c>
      <c r="G65" s="316" t="s">
        <v>529</v>
      </c>
      <c r="H65" s="316">
        <v>0.85</v>
      </c>
      <c r="I65" s="316" t="s">
        <v>530</v>
      </c>
      <c r="J65" s="316">
        <v>1</v>
      </c>
      <c r="K65" s="316" t="s">
        <v>531</v>
      </c>
      <c r="L65" s="316">
        <v>1.5</v>
      </c>
      <c r="M65" s="33"/>
      <c r="N65" s="33"/>
      <c r="O65" s="33"/>
      <c r="P65" s="33"/>
      <c r="Q65" s="33"/>
      <c r="R65" s="33"/>
      <c r="S65" s="33"/>
      <c r="T65" s="33"/>
      <c r="U65" s="39"/>
      <c r="V65" s="40"/>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row>
    <row r="66" spans="2:94" ht="18" customHeight="1">
      <c r="B66" s="33"/>
      <c r="C66" s="423" t="s">
        <v>249</v>
      </c>
      <c r="D66" s="407" t="s">
        <v>601</v>
      </c>
      <c r="E66" s="407"/>
      <c r="F66" s="205">
        <v>0.1</v>
      </c>
      <c r="G66" s="205" t="s">
        <v>533</v>
      </c>
      <c r="H66" s="426">
        <v>0.85</v>
      </c>
      <c r="I66" s="320" t="s">
        <v>599</v>
      </c>
      <c r="J66" s="426">
        <v>1</v>
      </c>
      <c r="K66" s="205" t="s">
        <v>600</v>
      </c>
      <c r="L66" s="426">
        <v>1.1499999999999999</v>
      </c>
      <c r="M66" s="33"/>
      <c r="N66" s="33"/>
      <c r="O66" s="33"/>
      <c r="P66" s="33"/>
      <c r="Q66" s="33"/>
      <c r="R66" s="33"/>
      <c r="S66" s="33"/>
      <c r="T66" s="33"/>
      <c r="U66" s="39"/>
      <c r="V66" s="40"/>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row>
    <row r="67" spans="2:94" ht="18" customHeight="1">
      <c r="B67" s="33"/>
      <c r="C67" s="423"/>
      <c r="D67" s="407" t="s">
        <v>525</v>
      </c>
      <c r="E67" s="407"/>
      <c r="F67" s="427">
        <v>0.1</v>
      </c>
      <c r="G67" s="205">
        <v>0.66</v>
      </c>
      <c r="H67" s="427"/>
      <c r="I67" s="205">
        <v>0.7</v>
      </c>
      <c r="J67" s="427"/>
      <c r="K67" s="205">
        <v>0.75</v>
      </c>
      <c r="L67" s="427"/>
      <c r="M67" s="33"/>
      <c r="N67" s="33"/>
      <c r="O67" s="33"/>
      <c r="P67" s="33"/>
      <c r="Q67" s="33"/>
      <c r="R67" s="33"/>
      <c r="S67" s="33"/>
      <c r="T67" s="33"/>
      <c r="U67" s="39"/>
      <c r="V67" s="40"/>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row>
    <row r="68" spans="2:94" ht="18" customHeight="1">
      <c r="B68" s="33"/>
      <c r="C68" s="400"/>
      <c r="D68" s="419" t="s">
        <v>532</v>
      </c>
      <c r="E68" s="419"/>
      <c r="F68" s="428"/>
      <c r="G68" s="217">
        <v>0.55000000000000004</v>
      </c>
      <c r="H68" s="428"/>
      <c r="I68" s="217">
        <v>0.6</v>
      </c>
      <c r="J68" s="428"/>
      <c r="K68" s="217">
        <v>0.65</v>
      </c>
      <c r="L68" s="428"/>
      <c r="M68" s="33"/>
      <c r="N68" s="33"/>
      <c r="O68" s="33"/>
      <c r="P68" s="33"/>
      <c r="Q68" s="33"/>
      <c r="R68" s="33"/>
      <c r="S68" s="33"/>
      <c r="T68" s="33"/>
      <c r="U68" s="39"/>
      <c r="V68" s="40"/>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row>
    <row r="69" spans="2:94" ht="18" customHeight="1">
      <c r="B69" s="33"/>
      <c r="C69" s="344" t="s">
        <v>598</v>
      </c>
      <c r="D69" s="344"/>
      <c r="E69" s="344"/>
      <c r="F69" s="344"/>
      <c r="G69" s="344"/>
      <c r="H69" s="344"/>
      <c r="I69" s="344"/>
      <c r="J69" s="344"/>
      <c r="K69" s="344"/>
      <c r="L69" s="344"/>
      <c r="M69" s="33"/>
      <c r="N69" s="33"/>
      <c r="O69" s="33"/>
      <c r="P69" s="33"/>
      <c r="Q69" s="33"/>
      <c r="R69" s="33"/>
      <c r="S69" s="33"/>
      <c r="T69" s="33"/>
      <c r="U69" s="39"/>
      <c r="V69" s="40"/>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row>
    <row r="70" spans="2:94" ht="18" customHeight="1">
      <c r="B70" s="33"/>
      <c r="C70" s="344"/>
      <c r="D70" s="344"/>
      <c r="E70" s="344"/>
      <c r="F70" s="344"/>
      <c r="G70" s="344"/>
      <c r="H70" s="344"/>
      <c r="I70" s="344"/>
      <c r="J70" s="344"/>
      <c r="K70" s="344"/>
      <c r="L70" s="344"/>
      <c r="M70" s="33"/>
      <c r="N70" s="33"/>
      <c r="O70" s="33"/>
      <c r="P70" s="33"/>
      <c r="Q70" s="33"/>
      <c r="R70" s="33"/>
      <c r="S70" s="33"/>
      <c r="T70" s="33"/>
      <c r="U70" s="39"/>
      <c r="V70" s="40"/>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row>
    <row r="71" spans="2:94" ht="18" customHeight="1">
      <c r="B71" s="33"/>
      <c r="C71" s="33"/>
      <c r="D71" s="33"/>
      <c r="E71" s="33"/>
      <c r="F71" s="33"/>
      <c r="G71" s="33"/>
      <c r="H71" s="33"/>
      <c r="I71" s="33"/>
      <c r="J71" s="33"/>
      <c r="K71" s="33"/>
      <c r="L71" s="64"/>
      <c r="M71" s="33"/>
      <c r="N71" s="33"/>
      <c r="O71" s="33"/>
      <c r="P71" s="33"/>
      <c r="Q71" s="33"/>
      <c r="R71" s="33"/>
      <c r="S71" s="33"/>
      <c r="T71" s="33"/>
      <c r="U71" s="39"/>
      <c r="V71" s="40"/>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row>
    <row r="72" spans="2:94" ht="18" customHeight="1">
      <c r="B72" s="33"/>
      <c r="C72" s="33"/>
      <c r="D72" s="33"/>
      <c r="E72" s="33"/>
      <c r="F72" s="33"/>
      <c r="G72" s="33"/>
      <c r="H72" s="33"/>
      <c r="I72" s="33"/>
      <c r="J72" s="33"/>
      <c r="K72" s="33"/>
      <c r="L72" s="64"/>
      <c r="M72" s="33"/>
      <c r="N72" s="33"/>
      <c r="O72" s="33"/>
      <c r="P72" s="33"/>
      <c r="Q72" s="33"/>
      <c r="R72" s="33"/>
      <c r="S72" s="33"/>
      <c r="T72" s="33"/>
      <c r="U72" s="39"/>
      <c r="V72" s="40"/>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row>
    <row r="73" spans="2:94" ht="18" customHeight="1">
      <c r="B73" s="33"/>
      <c r="C73" s="33"/>
      <c r="D73" s="33"/>
      <c r="E73" s="33"/>
      <c r="F73" s="33"/>
      <c r="G73" s="33"/>
      <c r="H73" s="33"/>
      <c r="I73" s="33"/>
      <c r="J73" s="33"/>
      <c r="K73" s="33"/>
      <c r="L73" s="64"/>
      <c r="M73" s="33"/>
      <c r="N73" s="33"/>
      <c r="O73" s="33"/>
      <c r="P73" s="33"/>
      <c r="Q73" s="33"/>
      <c r="R73" s="33"/>
      <c r="S73" s="33"/>
      <c r="T73" s="33"/>
      <c r="U73" s="39"/>
      <c r="V73" s="40"/>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row>
    <row r="74" spans="2:94" ht="12" customHeight="1">
      <c r="B74" s="33"/>
      <c r="C74" s="33"/>
      <c r="D74" s="33"/>
      <c r="E74" s="33"/>
      <c r="F74" s="33"/>
      <c r="G74" s="33"/>
      <c r="H74" s="33"/>
      <c r="I74" s="33"/>
      <c r="J74" s="33"/>
      <c r="K74" s="33"/>
      <c r="L74" s="64"/>
      <c r="M74" s="33"/>
      <c r="N74" s="33"/>
      <c r="O74" s="33"/>
      <c r="P74" s="33"/>
      <c r="Q74" s="33"/>
      <c r="R74" s="33"/>
      <c r="S74" s="33"/>
      <c r="T74" s="33"/>
      <c r="U74" s="39"/>
      <c r="V74" s="40"/>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row>
    <row r="75" spans="2:94" ht="12" customHeight="1">
      <c r="B75" s="33"/>
      <c r="C75" s="33"/>
      <c r="D75" s="33"/>
      <c r="E75" s="33"/>
      <c r="F75" s="33"/>
      <c r="G75" s="33"/>
      <c r="H75" s="33"/>
      <c r="I75" s="33"/>
      <c r="J75" s="33"/>
      <c r="K75" s="33"/>
      <c r="L75" s="64"/>
      <c r="M75" s="33"/>
      <c r="N75" s="33"/>
      <c r="O75" s="33"/>
      <c r="P75" s="33"/>
      <c r="Q75" s="33"/>
      <c r="R75" s="33"/>
      <c r="S75" s="33"/>
      <c r="T75" s="33"/>
      <c r="U75" s="39"/>
      <c r="V75" s="40"/>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row>
    <row r="76" spans="2:94" ht="12" customHeight="1">
      <c r="B76" s="33"/>
      <c r="C76" s="33"/>
      <c r="D76" s="33"/>
      <c r="E76" s="33"/>
      <c r="F76" s="33"/>
      <c r="G76" s="33"/>
      <c r="H76" s="33"/>
      <c r="I76" s="33"/>
      <c r="J76" s="33"/>
      <c r="K76" s="33"/>
      <c r="L76" s="64"/>
      <c r="M76" s="33"/>
      <c r="N76" s="33"/>
      <c r="O76" s="33"/>
      <c r="P76" s="33"/>
      <c r="Q76" s="33"/>
      <c r="R76" s="33"/>
      <c r="S76" s="33"/>
      <c r="T76" s="33"/>
      <c r="U76" s="39"/>
      <c r="V76" s="40"/>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row>
    <row r="77" spans="2:94" ht="12" customHeight="1">
      <c r="B77" s="33"/>
      <c r="C77" s="33"/>
      <c r="D77" s="33"/>
      <c r="E77" s="33"/>
      <c r="F77" s="33"/>
      <c r="G77" s="33"/>
      <c r="H77" s="33"/>
      <c r="I77" s="33"/>
      <c r="J77" s="33"/>
      <c r="K77" s="33"/>
      <c r="L77" s="64"/>
      <c r="M77" s="33"/>
      <c r="N77" s="33"/>
      <c r="O77" s="33"/>
      <c r="P77" s="33"/>
      <c r="Q77" s="33"/>
      <c r="R77" s="33"/>
      <c r="S77" s="33"/>
      <c r="T77" s="33"/>
      <c r="U77" s="39"/>
      <c r="V77" s="40"/>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row>
    <row r="78" spans="2:94" ht="12" customHeight="1">
      <c r="B78" s="33"/>
      <c r="C78" s="33"/>
      <c r="D78" s="33"/>
      <c r="E78" s="33"/>
      <c r="F78" s="33"/>
      <c r="G78" s="33"/>
      <c r="H78" s="33"/>
      <c r="I78" s="33"/>
      <c r="J78" s="33"/>
      <c r="K78" s="33"/>
      <c r="L78" s="64"/>
      <c r="M78" s="33"/>
      <c r="N78" s="33"/>
      <c r="O78" s="33"/>
      <c r="P78" s="33"/>
      <c r="Q78" s="33"/>
      <c r="R78" s="33"/>
      <c r="S78" s="33"/>
      <c r="T78" s="33"/>
      <c r="U78" s="39"/>
      <c r="V78" s="40"/>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row>
    <row r="79" spans="2:94" ht="12" customHeight="1">
      <c r="B79" s="33"/>
      <c r="C79" s="33"/>
      <c r="D79" s="33"/>
      <c r="E79" s="33"/>
      <c r="F79" s="33"/>
      <c r="G79" s="33"/>
      <c r="H79" s="33"/>
      <c r="I79" s="33"/>
      <c r="J79" s="33"/>
      <c r="K79" s="33"/>
      <c r="L79" s="64"/>
      <c r="M79" s="33"/>
      <c r="N79" s="33"/>
      <c r="O79" s="33"/>
      <c r="P79" s="33"/>
      <c r="Q79" s="33"/>
      <c r="R79" s="33"/>
      <c r="S79" s="33"/>
      <c r="T79" s="33"/>
      <c r="U79" s="39"/>
      <c r="V79" s="40"/>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row>
    <row r="80" spans="2:94" ht="12" customHeight="1">
      <c r="B80" s="33"/>
      <c r="C80" s="33"/>
      <c r="D80" s="33"/>
      <c r="E80" s="33"/>
      <c r="F80" s="33"/>
      <c r="G80" s="33"/>
      <c r="H80" s="33"/>
      <c r="I80" s="33"/>
      <c r="J80" s="33"/>
      <c r="K80" s="33"/>
      <c r="L80" s="64"/>
      <c r="M80" s="33"/>
      <c r="N80" s="33"/>
      <c r="O80" s="33"/>
      <c r="P80" s="33"/>
      <c r="Q80" s="33"/>
      <c r="R80" s="33"/>
      <c r="S80" s="33"/>
      <c r="T80" s="33"/>
      <c r="U80" s="39"/>
      <c r="V80" s="40"/>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row>
    <row r="81" spans="2:94" ht="12" customHeight="1">
      <c r="B81" s="33"/>
      <c r="C81" s="33"/>
      <c r="D81" s="33"/>
      <c r="E81" s="33"/>
      <c r="F81" s="33"/>
      <c r="G81" s="33"/>
      <c r="H81" s="33"/>
      <c r="I81" s="33"/>
      <c r="J81" s="33"/>
      <c r="K81" s="33"/>
      <c r="L81" s="64"/>
      <c r="M81" s="33"/>
      <c r="N81" s="33"/>
      <c r="O81" s="33"/>
      <c r="P81" s="33"/>
      <c r="Q81" s="33"/>
      <c r="R81" s="33"/>
      <c r="S81" s="33"/>
      <c r="T81" s="33"/>
      <c r="U81" s="39"/>
      <c r="V81" s="40"/>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row>
    <row r="82" spans="2:94" ht="12" customHeight="1">
      <c r="B82" s="33"/>
      <c r="C82" s="33"/>
      <c r="D82" s="33"/>
      <c r="E82" s="33"/>
      <c r="F82" s="33"/>
      <c r="G82" s="33"/>
      <c r="H82" s="33"/>
      <c r="I82" s="33"/>
      <c r="J82" s="33"/>
      <c r="K82" s="33"/>
      <c r="L82" s="64"/>
      <c r="M82" s="33"/>
      <c r="N82" s="33"/>
      <c r="O82" s="33"/>
      <c r="P82" s="33"/>
      <c r="Q82" s="33"/>
      <c r="R82" s="33"/>
      <c r="S82" s="33"/>
      <c r="T82" s="33"/>
      <c r="U82" s="39"/>
      <c r="V82" s="40"/>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row>
    <row r="83" spans="2:94" ht="12" customHeight="1">
      <c r="B83" s="33"/>
      <c r="C83" s="33"/>
      <c r="D83" s="33"/>
      <c r="E83" s="33"/>
      <c r="F83" s="33"/>
      <c r="G83" s="33"/>
      <c r="H83" s="33"/>
      <c r="I83" s="33"/>
      <c r="J83" s="33"/>
      <c r="K83" s="33"/>
      <c r="L83" s="64"/>
      <c r="M83" s="33"/>
      <c r="N83" s="33"/>
      <c r="O83" s="33"/>
      <c r="P83" s="33"/>
      <c r="Q83" s="33"/>
      <c r="R83" s="33"/>
      <c r="S83" s="33"/>
      <c r="T83" s="33"/>
      <c r="U83" s="39"/>
      <c r="V83" s="40"/>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row>
    <row r="84" spans="2:94" ht="12" customHeight="1">
      <c r="B84" s="33"/>
      <c r="C84" s="33"/>
      <c r="D84" s="33"/>
      <c r="E84" s="33"/>
      <c r="F84" s="33"/>
      <c r="G84" s="33"/>
      <c r="H84" s="33"/>
      <c r="I84" s="33"/>
      <c r="J84" s="33"/>
      <c r="K84" s="33"/>
      <c r="L84" s="64"/>
      <c r="M84" s="33"/>
      <c r="N84" s="33"/>
      <c r="O84" s="33"/>
      <c r="P84" s="33"/>
      <c r="Q84" s="33"/>
      <c r="R84" s="33"/>
      <c r="S84" s="33"/>
      <c r="T84" s="33"/>
      <c r="U84" s="39"/>
      <c r="V84" s="40"/>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row>
    <row r="85" spans="2:94" ht="12" customHeight="1">
      <c r="B85" s="33"/>
      <c r="C85" s="33"/>
      <c r="D85" s="33"/>
      <c r="E85" s="33"/>
      <c r="F85" s="33"/>
      <c r="G85" s="33"/>
      <c r="H85" s="33"/>
      <c r="I85" s="33"/>
      <c r="J85" s="33"/>
      <c r="K85" s="33"/>
      <c r="L85" s="64"/>
      <c r="M85" s="33"/>
      <c r="N85" s="33"/>
      <c r="O85" s="33"/>
      <c r="P85" s="33"/>
      <c r="Q85" s="33"/>
      <c r="R85" s="33"/>
      <c r="S85" s="33"/>
      <c r="T85" s="33"/>
      <c r="U85" s="39"/>
      <c r="V85" s="40"/>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row>
    <row r="86" spans="2:94" ht="12" customHeight="1">
      <c r="B86" s="33"/>
      <c r="C86" s="33"/>
      <c r="D86" s="33"/>
      <c r="E86" s="33"/>
      <c r="F86" s="33"/>
      <c r="G86" s="33"/>
      <c r="H86" s="33"/>
      <c r="I86" s="33"/>
      <c r="J86" s="33"/>
      <c r="K86" s="33"/>
      <c r="L86" s="64"/>
      <c r="M86" s="33"/>
      <c r="N86" s="33"/>
      <c r="O86" s="33"/>
      <c r="P86" s="33"/>
      <c r="Q86" s="33"/>
      <c r="R86" s="33"/>
      <c r="S86" s="33"/>
      <c r="T86" s="33"/>
      <c r="U86" s="39"/>
      <c r="V86" s="40"/>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row>
    <row r="87" spans="2:94" ht="12" customHeight="1">
      <c r="B87" s="33"/>
      <c r="C87" s="33"/>
      <c r="D87" s="33"/>
      <c r="E87" s="33"/>
      <c r="F87" s="33"/>
      <c r="G87" s="33"/>
      <c r="H87" s="33"/>
      <c r="I87" s="33"/>
      <c r="J87" s="33"/>
      <c r="K87" s="33"/>
      <c r="L87" s="64"/>
      <c r="M87" s="33"/>
      <c r="N87" s="33"/>
      <c r="O87" s="33"/>
      <c r="P87" s="33"/>
      <c r="Q87" s="33"/>
      <c r="R87" s="33"/>
      <c r="S87" s="33"/>
      <c r="T87" s="33"/>
      <c r="U87" s="39"/>
      <c r="V87" s="40"/>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row>
    <row r="88" spans="2:94" ht="12" customHeight="1">
      <c r="B88" s="33"/>
      <c r="C88" s="33"/>
      <c r="D88" s="33"/>
      <c r="E88" s="33"/>
      <c r="F88" s="33"/>
      <c r="G88" s="33"/>
      <c r="H88" s="33"/>
      <c r="I88" s="33"/>
      <c r="J88" s="33"/>
      <c r="K88" s="33"/>
      <c r="L88" s="64"/>
      <c r="M88" s="33"/>
      <c r="N88" s="33"/>
      <c r="O88" s="33"/>
      <c r="P88" s="33"/>
      <c r="Q88" s="33"/>
      <c r="R88" s="33"/>
      <c r="S88" s="33"/>
      <c r="T88" s="33"/>
      <c r="U88" s="39"/>
      <c r="V88" s="40"/>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row>
    <row r="89" spans="2:94" ht="12" customHeight="1">
      <c r="B89" s="33"/>
      <c r="C89" s="33"/>
      <c r="D89" s="33"/>
      <c r="E89" s="33"/>
      <c r="F89" s="33"/>
      <c r="G89" s="33"/>
      <c r="H89" s="33"/>
      <c r="I89" s="33"/>
      <c r="J89" s="33"/>
      <c r="K89" s="33"/>
      <c r="L89" s="64"/>
      <c r="M89" s="33"/>
      <c r="N89" s="33"/>
      <c r="O89" s="33"/>
      <c r="P89" s="33"/>
      <c r="Q89" s="33"/>
      <c r="R89" s="33"/>
      <c r="S89" s="33"/>
      <c r="T89" s="33"/>
      <c r="U89" s="39"/>
      <c r="V89" s="40"/>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row>
    <row r="90" spans="2:94" ht="12" customHeight="1">
      <c r="B90" s="33"/>
      <c r="C90" s="33"/>
      <c r="D90" s="33"/>
      <c r="E90" s="33"/>
      <c r="F90" s="33"/>
      <c r="G90" s="33"/>
      <c r="H90" s="33"/>
      <c r="I90" s="33"/>
      <c r="J90" s="33"/>
      <c r="K90" s="33"/>
      <c r="L90" s="64"/>
      <c r="M90" s="33"/>
      <c r="N90" s="33"/>
      <c r="O90" s="33"/>
      <c r="P90" s="33"/>
      <c r="Q90" s="33"/>
      <c r="R90" s="33"/>
      <c r="S90" s="33"/>
      <c r="T90" s="33"/>
      <c r="U90" s="39"/>
      <c r="V90" s="40"/>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row>
    <row r="91" spans="2:94" ht="12" customHeight="1">
      <c r="B91" s="33"/>
      <c r="C91" s="33"/>
      <c r="D91" s="33"/>
      <c r="E91" s="33"/>
      <c r="F91" s="33"/>
      <c r="G91" s="33"/>
      <c r="H91" s="33"/>
      <c r="I91" s="33"/>
      <c r="J91" s="33"/>
      <c r="K91" s="33"/>
      <c r="L91" s="64"/>
      <c r="M91" s="33"/>
      <c r="N91" s="33"/>
      <c r="O91" s="33"/>
      <c r="P91" s="33"/>
      <c r="Q91" s="33"/>
      <c r="R91" s="33"/>
      <c r="S91" s="33"/>
      <c r="T91" s="33"/>
      <c r="U91" s="39"/>
      <c r="V91" s="40"/>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row>
    <row r="92" spans="2:94">
      <c r="B92" s="40"/>
      <c r="C92" s="31"/>
      <c r="D92" s="31"/>
      <c r="E92" s="31"/>
      <c r="F92" s="31"/>
      <c r="G92" s="31"/>
      <c r="H92" s="31"/>
      <c r="I92" s="31"/>
      <c r="J92" s="31"/>
      <c r="K92" s="31"/>
      <c r="M92" s="31"/>
      <c r="N92" s="40"/>
      <c r="O92" s="40"/>
      <c r="P92" s="40"/>
      <c r="Q92" s="40"/>
      <c r="R92" s="40"/>
      <c r="S92" s="40"/>
      <c r="T92" s="40"/>
      <c r="U92" s="40"/>
      <c r="V92" s="40"/>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row>
    <row r="93" spans="2:94">
      <c r="B93" s="40"/>
      <c r="C93" s="31"/>
      <c r="D93" s="31"/>
      <c r="E93" s="31"/>
      <c r="F93" s="31"/>
      <c r="G93" s="31"/>
      <c r="H93" s="31"/>
      <c r="I93" s="31"/>
      <c r="J93" s="31"/>
      <c r="K93" s="31"/>
      <c r="M93" s="31"/>
      <c r="N93" s="40"/>
      <c r="O93" s="40"/>
      <c r="P93" s="40"/>
      <c r="Q93" s="40"/>
      <c r="R93" s="40"/>
      <c r="S93" s="40"/>
      <c r="T93" s="40"/>
      <c r="U93" s="40"/>
      <c r="V93" s="40"/>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row>
    <row r="94" spans="2:94">
      <c r="B94" s="40"/>
      <c r="C94" s="31"/>
      <c r="D94" s="31"/>
      <c r="E94" s="31"/>
      <c r="F94" s="31"/>
      <c r="G94" s="31"/>
      <c r="H94" s="31"/>
      <c r="I94" s="31"/>
      <c r="J94" s="31"/>
      <c r="K94" s="31"/>
      <c r="M94" s="31"/>
      <c r="N94" s="40"/>
      <c r="O94" s="40"/>
      <c r="P94" s="40"/>
      <c r="Q94" s="40"/>
      <c r="R94" s="40"/>
      <c r="S94" s="40"/>
      <c r="T94" s="40"/>
      <c r="U94" s="40"/>
      <c r="V94" s="40"/>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row>
    <row r="95" spans="2:94">
      <c r="B95" s="40"/>
      <c r="C95" s="31"/>
      <c r="D95" s="31"/>
      <c r="E95" s="31"/>
      <c r="F95" s="31"/>
      <c r="G95" s="31"/>
      <c r="H95" s="31"/>
      <c r="I95" s="31"/>
      <c r="J95" s="31"/>
      <c r="K95" s="31"/>
      <c r="M95" s="31"/>
      <c r="N95" s="40"/>
      <c r="O95" s="40"/>
      <c r="P95" s="40"/>
      <c r="Q95" s="40"/>
      <c r="R95" s="40"/>
      <c r="S95" s="40"/>
      <c r="T95" s="40"/>
      <c r="U95" s="40"/>
      <c r="V95" s="40"/>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row>
    <row r="96" spans="2:94">
      <c r="B96" s="40"/>
      <c r="C96" s="31"/>
      <c r="D96" s="31"/>
      <c r="E96" s="31"/>
      <c r="F96" s="31"/>
      <c r="G96" s="31"/>
      <c r="H96" s="31"/>
      <c r="I96" s="31"/>
      <c r="J96" s="31"/>
      <c r="K96" s="31"/>
      <c r="M96" s="31"/>
      <c r="N96" s="40"/>
      <c r="O96" s="40"/>
      <c r="P96" s="40"/>
      <c r="Q96" s="40"/>
      <c r="R96" s="40"/>
      <c r="S96" s="40"/>
      <c r="T96" s="40"/>
      <c r="U96" s="40"/>
      <c r="V96" s="40"/>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row>
    <row r="97" spans="2:94">
      <c r="B97" s="40"/>
      <c r="C97" s="31"/>
      <c r="D97" s="31"/>
      <c r="E97" s="31"/>
      <c r="F97" s="31"/>
      <c r="G97" s="31"/>
      <c r="H97" s="31"/>
      <c r="I97" s="31"/>
      <c r="J97" s="31"/>
      <c r="K97" s="31"/>
      <c r="M97" s="31"/>
      <c r="N97" s="40"/>
      <c r="O97" s="40"/>
      <c r="P97" s="40"/>
      <c r="Q97" s="40"/>
      <c r="R97" s="40"/>
      <c r="S97" s="40"/>
      <c r="T97" s="40"/>
      <c r="U97" s="40"/>
      <c r="V97" s="40"/>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row>
    <row r="98" spans="2:94">
      <c r="B98" s="40"/>
      <c r="C98" s="31"/>
      <c r="D98" s="31"/>
      <c r="E98" s="31"/>
      <c r="F98" s="31"/>
      <c r="G98" s="31"/>
      <c r="H98" s="31"/>
      <c r="I98" s="31"/>
      <c r="J98" s="31"/>
      <c r="K98" s="31"/>
      <c r="M98" s="31"/>
      <c r="N98" s="40"/>
      <c r="O98" s="40"/>
      <c r="P98" s="40"/>
      <c r="Q98" s="40"/>
      <c r="R98" s="40"/>
      <c r="S98" s="40"/>
      <c r="T98" s="40"/>
      <c r="U98" s="40"/>
      <c r="V98" s="40"/>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row>
    <row r="99" spans="2:94">
      <c r="B99" s="40"/>
      <c r="C99" s="31"/>
      <c r="D99" s="31"/>
      <c r="E99" s="31"/>
      <c r="F99" s="31"/>
      <c r="G99" s="31"/>
      <c r="H99" s="31"/>
      <c r="I99" s="31"/>
      <c r="J99" s="31"/>
      <c r="K99" s="31"/>
      <c r="M99" s="31"/>
      <c r="N99" s="40"/>
      <c r="O99" s="40"/>
      <c r="P99" s="40"/>
      <c r="Q99" s="40"/>
      <c r="R99" s="40"/>
      <c r="S99" s="40"/>
      <c r="T99" s="40"/>
      <c r="U99" s="40"/>
      <c r="V99" s="40"/>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row>
    <row r="100" spans="2:94">
      <c r="B100" s="40"/>
      <c r="C100" s="394"/>
      <c r="D100" s="394"/>
      <c r="E100" s="394"/>
      <c r="F100" s="394"/>
      <c r="G100" s="394"/>
      <c r="H100" s="41"/>
      <c r="I100" s="31"/>
      <c r="J100" s="31"/>
      <c r="K100" s="31"/>
      <c r="M100" s="31"/>
      <c r="N100" s="31"/>
      <c r="O100" s="40"/>
      <c r="P100" s="40"/>
      <c r="Q100" s="40"/>
      <c r="R100" s="40"/>
      <c r="S100" s="40"/>
      <c r="T100" s="40"/>
      <c r="U100" s="40"/>
      <c r="V100" s="40"/>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row>
    <row r="101" spans="2:94">
      <c r="B101" s="40"/>
      <c r="C101" s="393"/>
      <c r="D101" s="393"/>
      <c r="E101" s="393"/>
      <c r="F101" s="393"/>
      <c r="G101" s="393"/>
      <c r="H101" s="42"/>
      <c r="I101" s="31"/>
      <c r="J101" s="394"/>
      <c r="K101" s="394"/>
      <c r="L101" s="394"/>
      <c r="M101" s="394"/>
      <c r="N101" s="41"/>
      <c r="O101" s="40"/>
      <c r="P101" s="40"/>
      <c r="Q101" s="40"/>
      <c r="R101" s="40"/>
      <c r="S101" s="40"/>
      <c r="T101" s="40"/>
      <c r="U101" s="40"/>
      <c r="V101" s="40"/>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row>
    <row r="102" spans="2:94">
      <c r="B102" s="40"/>
      <c r="C102" s="393"/>
      <c r="D102" s="393"/>
      <c r="E102" s="393"/>
      <c r="F102" s="393"/>
      <c r="G102" s="393"/>
      <c r="H102" s="42"/>
      <c r="I102" s="31"/>
      <c r="J102" s="393"/>
      <c r="K102" s="393"/>
      <c r="L102" s="393"/>
      <c r="M102" s="393"/>
      <c r="N102" s="42"/>
      <c r="O102" s="40"/>
      <c r="P102" s="40"/>
      <c r="Q102" s="40"/>
      <c r="R102" s="40"/>
      <c r="S102" s="40"/>
      <c r="T102" s="40"/>
      <c r="U102" s="40"/>
      <c r="V102" s="40"/>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row>
    <row r="103" spans="2:94">
      <c r="B103" s="40"/>
      <c r="C103" s="393"/>
      <c r="D103" s="393"/>
      <c r="E103" s="393"/>
      <c r="F103" s="393"/>
      <c r="G103" s="393"/>
      <c r="H103" s="42"/>
      <c r="I103" s="31"/>
      <c r="J103" s="393"/>
      <c r="K103" s="393"/>
      <c r="L103" s="393"/>
      <c r="M103" s="393"/>
      <c r="N103" s="42"/>
      <c r="O103" s="40"/>
      <c r="P103" s="40"/>
      <c r="Q103" s="40"/>
      <c r="R103" s="40"/>
      <c r="S103" s="40"/>
      <c r="T103" s="40"/>
      <c r="U103" s="40"/>
      <c r="V103" s="40"/>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row>
    <row r="104" spans="2:94">
      <c r="B104" s="40"/>
      <c r="C104" s="413"/>
      <c r="D104" s="413"/>
      <c r="E104" s="413"/>
      <c r="F104" s="413"/>
      <c r="G104" s="413"/>
      <c r="H104" s="43"/>
      <c r="I104" s="31"/>
      <c r="J104" s="393"/>
      <c r="K104" s="393"/>
      <c r="L104" s="393"/>
      <c r="M104" s="393"/>
      <c r="N104" s="42"/>
      <c r="O104" s="40"/>
      <c r="P104" s="40"/>
      <c r="Q104" s="40"/>
      <c r="R104" s="40"/>
      <c r="S104" s="40"/>
      <c r="T104" s="40"/>
      <c r="U104" s="40"/>
      <c r="V104" s="40"/>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row>
    <row r="105" spans="2:94">
      <c r="B105" s="40"/>
      <c r="C105" s="414"/>
      <c r="D105" s="414"/>
      <c r="E105" s="414"/>
      <c r="F105" s="414"/>
      <c r="G105" s="414"/>
      <c r="H105" s="414"/>
      <c r="I105" s="31"/>
      <c r="J105" s="415"/>
      <c r="K105" s="415"/>
      <c r="L105" s="415"/>
      <c r="M105" s="415"/>
      <c r="N105" s="62"/>
      <c r="O105" s="40"/>
      <c r="P105" s="40"/>
      <c r="Q105" s="40"/>
      <c r="R105" s="40"/>
      <c r="S105" s="40"/>
      <c r="T105" s="40"/>
      <c r="U105" s="40"/>
      <c r="V105" s="40"/>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row>
    <row r="106" spans="2:94">
      <c r="B106" s="40"/>
      <c r="C106" s="44"/>
      <c r="D106" s="45"/>
      <c r="E106" s="45"/>
      <c r="F106" s="46"/>
      <c r="G106" s="46"/>
      <c r="H106" s="46"/>
      <c r="I106" s="40"/>
      <c r="J106" s="414"/>
      <c r="K106" s="414"/>
      <c r="L106" s="414"/>
      <c r="M106" s="414"/>
      <c r="N106" s="414"/>
      <c r="O106" s="40"/>
      <c r="P106" s="40"/>
      <c r="Q106" s="40"/>
      <c r="R106" s="40"/>
      <c r="S106" s="40"/>
      <c r="T106" s="40"/>
      <c r="U106" s="40"/>
      <c r="V106" s="40"/>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row>
    <row r="107" spans="2:94">
      <c r="B107" s="40"/>
      <c r="C107" s="394"/>
      <c r="D107" s="394"/>
      <c r="E107" s="394"/>
      <c r="F107" s="394"/>
      <c r="G107" s="394"/>
      <c r="H107" s="41"/>
      <c r="I107" s="40"/>
      <c r="J107" s="44"/>
      <c r="K107" s="45"/>
      <c r="L107" s="66"/>
      <c r="M107" s="46"/>
      <c r="N107" s="46"/>
      <c r="O107" s="40"/>
      <c r="P107" s="40"/>
      <c r="Q107" s="40"/>
      <c r="R107" s="40"/>
      <c r="S107" s="40"/>
      <c r="T107" s="40"/>
      <c r="U107" s="40"/>
      <c r="V107" s="40"/>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row>
    <row r="108" spans="2:94">
      <c r="B108" s="40"/>
      <c r="C108" s="393"/>
      <c r="D108" s="393"/>
      <c r="E108" s="393"/>
      <c r="F108" s="393"/>
      <c r="G108" s="393"/>
      <c r="H108" s="42"/>
      <c r="I108" s="40"/>
      <c r="J108" s="394"/>
      <c r="K108" s="394"/>
      <c r="L108" s="394"/>
      <c r="M108" s="394"/>
      <c r="N108" s="41"/>
      <c r="O108" s="40"/>
      <c r="P108" s="40"/>
      <c r="Q108" s="40"/>
      <c r="R108" s="40"/>
      <c r="S108" s="40"/>
      <c r="T108" s="40"/>
      <c r="U108" s="40"/>
      <c r="V108" s="40"/>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row>
    <row r="109" spans="2:94">
      <c r="B109" s="40"/>
      <c r="C109" s="393"/>
      <c r="D109" s="393"/>
      <c r="E109" s="393"/>
      <c r="F109" s="393"/>
      <c r="G109" s="393"/>
      <c r="H109" s="42"/>
      <c r="I109" s="40"/>
      <c r="J109" s="393"/>
      <c r="K109" s="393"/>
      <c r="L109" s="393"/>
      <c r="M109" s="393"/>
      <c r="N109" s="42"/>
      <c r="O109" s="40"/>
      <c r="P109" s="40"/>
      <c r="Q109" s="40"/>
      <c r="R109" s="40"/>
      <c r="S109" s="40"/>
      <c r="T109" s="40"/>
      <c r="U109" s="40"/>
      <c r="V109" s="40"/>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row>
    <row r="110" spans="2:94">
      <c r="B110" s="40"/>
      <c r="C110" s="413"/>
      <c r="D110" s="413"/>
      <c r="E110" s="413"/>
      <c r="F110" s="413"/>
      <c r="G110" s="413"/>
      <c r="H110" s="43"/>
      <c r="I110" s="40"/>
      <c r="J110" s="393"/>
      <c r="K110" s="393"/>
      <c r="L110" s="393"/>
      <c r="M110" s="393"/>
      <c r="N110" s="42"/>
      <c r="O110" s="40"/>
      <c r="P110" s="40"/>
      <c r="Q110" s="40"/>
      <c r="R110" s="40"/>
      <c r="S110" s="40"/>
      <c r="T110" s="40"/>
      <c r="U110" s="40"/>
      <c r="V110" s="40"/>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row>
    <row r="111" spans="2:94">
      <c r="B111" s="40"/>
      <c r="C111" s="47"/>
      <c r="D111" s="45"/>
      <c r="E111" s="45"/>
      <c r="F111" s="46"/>
      <c r="G111" s="46"/>
      <c r="H111" s="46"/>
      <c r="I111" s="40"/>
      <c r="J111" s="415"/>
      <c r="K111" s="415"/>
      <c r="L111" s="415"/>
      <c r="M111" s="415"/>
      <c r="N111" s="62"/>
      <c r="O111" s="40"/>
      <c r="P111" s="40"/>
      <c r="Q111" s="40"/>
      <c r="R111" s="40"/>
      <c r="S111" s="40"/>
      <c r="T111" s="40"/>
      <c r="U111" s="40"/>
      <c r="V111" s="40"/>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row>
    <row r="112" spans="2:94">
      <c r="B112" s="40"/>
      <c r="C112" s="48"/>
      <c r="D112" s="41"/>
      <c r="E112" s="41"/>
      <c r="F112" s="41"/>
      <c r="G112" s="41"/>
      <c r="H112" s="41"/>
      <c r="I112" s="40"/>
      <c r="J112" s="47"/>
      <c r="K112" s="45"/>
      <c r="L112" s="66"/>
      <c r="M112" s="46"/>
      <c r="N112" s="46"/>
      <c r="O112" s="40"/>
      <c r="P112" s="40"/>
      <c r="Q112" s="40"/>
      <c r="R112" s="40"/>
      <c r="S112" s="40"/>
      <c r="T112" s="40"/>
      <c r="U112" s="40"/>
      <c r="V112" s="40"/>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row>
    <row r="113" spans="2:94">
      <c r="B113" s="40"/>
      <c r="C113" s="49"/>
      <c r="D113" s="50"/>
      <c r="E113" s="50"/>
      <c r="F113" s="51"/>
      <c r="G113" s="51"/>
      <c r="H113" s="51"/>
      <c r="I113" s="40"/>
      <c r="J113" s="48"/>
      <c r="K113" s="41"/>
      <c r="L113" s="67"/>
      <c r="M113" s="41"/>
      <c r="N113" s="41"/>
      <c r="O113" s="40"/>
      <c r="P113" s="40"/>
      <c r="Q113" s="40"/>
      <c r="R113" s="40"/>
      <c r="S113" s="40"/>
      <c r="T113" s="40"/>
      <c r="U113" s="40"/>
      <c r="V113" s="40"/>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row>
    <row r="114" spans="2:94">
      <c r="B114" s="40"/>
      <c r="C114" s="49"/>
      <c r="D114" s="50"/>
      <c r="E114" s="50"/>
      <c r="F114" s="52"/>
      <c r="G114" s="52"/>
      <c r="H114" s="52"/>
      <c r="I114" s="40"/>
      <c r="J114" s="49"/>
      <c r="K114" s="50"/>
      <c r="L114" s="68"/>
      <c r="M114" s="51"/>
      <c r="N114" s="51"/>
      <c r="O114" s="40"/>
      <c r="P114" s="40"/>
      <c r="Q114" s="40"/>
      <c r="R114" s="40"/>
      <c r="S114" s="40"/>
      <c r="T114" s="40"/>
      <c r="U114" s="40"/>
      <c r="V114" s="40"/>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row>
    <row r="115" spans="2:94">
      <c r="B115" s="40"/>
      <c r="C115" s="38"/>
      <c r="D115" s="53"/>
      <c r="E115" s="53"/>
      <c r="F115" s="54"/>
      <c r="G115" s="54"/>
      <c r="H115" s="54"/>
      <c r="I115" s="40"/>
      <c r="J115" s="49"/>
      <c r="K115" s="50"/>
      <c r="L115" s="69"/>
      <c r="M115" s="52"/>
      <c r="N115" s="52"/>
      <c r="O115" s="40"/>
      <c r="P115" s="40"/>
      <c r="Q115" s="40"/>
      <c r="R115" s="40"/>
      <c r="S115" s="40"/>
      <c r="T115" s="40"/>
      <c r="U115" s="40"/>
      <c r="V115" s="40"/>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row>
    <row r="116" spans="2:94">
      <c r="B116" s="40"/>
      <c r="C116" s="410"/>
      <c r="D116" s="410"/>
      <c r="E116" s="410"/>
      <c r="F116" s="410"/>
      <c r="G116" s="410"/>
      <c r="H116" s="410"/>
      <c r="I116" s="40"/>
      <c r="J116" s="61"/>
      <c r="K116" s="53"/>
      <c r="L116" s="70"/>
      <c r="M116" s="54"/>
      <c r="N116" s="54"/>
      <c r="O116" s="40"/>
      <c r="P116" s="40"/>
      <c r="Q116" s="40"/>
      <c r="R116" s="40"/>
      <c r="S116" s="40"/>
      <c r="T116" s="40"/>
      <c r="U116" s="40"/>
      <c r="V116" s="40"/>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row>
    <row r="117" spans="2:94">
      <c r="B117" s="40"/>
      <c r="C117" s="31"/>
      <c r="D117" s="31"/>
      <c r="E117" s="31"/>
      <c r="F117" s="31"/>
      <c r="G117" s="31"/>
      <c r="H117" s="31"/>
      <c r="I117" s="40"/>
      <c r="J117" s="410"/>
      <c r="K117" s="410"/>
      <c r="L117" s="410"/>
      <c r="M117" s="410"/>
      <c r="N117" s="410"/>
      <c r="O117" s="40"/>
      <c r="P117" s="40"/>
      <c r="Q117" s="40"/>
      <c r="R117" s="40"/>
      <c r="S117" s="40"/>
      <c r="T117" s="40"/>
      <c r="U117" s="40"/>
      <c r="V117" s="40"/>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row>
    <row r="118" spans="2:94">
      <c r="B118" s="40"/>
      <c r="C118" s="48"/>
      <c r="D118" s="55"/>
      <c r="E118" s="55"/>
      <c r="F118" s="55"/>
      <c r="G118" s="55"/>
      <c r="H118" s="55"/>
      <c r="I118" s="40"/>
      <c r="J118" s="31"/>
      <c r="K118" s="31"/>
      <c r="M118" s="31"/>
      <c r="N118" s="31"/>
      <c r="O118" s="40"/>
      <c r="P118" s="40"/>
      <c r="Q118" s="40"/>
      <c r="R118" s="40"/>
      <c r="S118" s="40"/>
      <c r="T118" s="40"/>
      <c r="U118" s="40"/>
      <c r="V118" s="40"/>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row>
    <row r="119" spans="2:94">
      <c r="B119" s="40"/>
      <c r="C119" s="56"/>
      <c r="D119" s="411"/>
      <c r="E119" s="411"/>
      <c r="F119" s="411"/>
      <c r="G119" s="411"/>
      <c r="H119" s="411"/>
      <c r="I119" s="40"/>
      <c r="J119" s="48"/>
      <c r="K119" s="55"/>
      <c r="L119" s="71"/>
      <c r="M119" s="55"/>
      <c r="N119" s="55"/>
      <c r="O119" s="40"/>
      <c r="P119" s="40"/>
      <c r="Q119" s="40"/>
      <c r="R119" s="40"/>
      <c r="S119" s="40"/>
      <c r="T119" s="40"/>
      <c r="U119" s="40"/>
      <c r="V119" s="40"/>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row>
    <row r="120" spans="2:94">
      <c r="B120" s="40"/>
      <c r="C120" s="57"/>
      <c r="D120" s="411"/>
      <c r="E120" s="411"/>
      <c r="F120" s="411"/>
      <c r="G120" s="411"/>
      <c r="H120" s="411"/>
      <c r="I120" s="40"/>
      <c r="J120" s="56"/>
      <c r="K120" s="411"/>
      <c r="L120" s="411"/>
      <c r="M120" s="411"/>
      <c r="N120" s="411"/>
      <c r="O120" s="40"/>
      <c r="P120" s="40"/>
      <c r="Q120" s="40"/>
      <c r="R120" s="40"/>
      <c r="S120" s="40"/>
      <c r="T120" s="40"/>
      <c r="U120" s="40"/>
      <c r="V120" s="40"/>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row>
    <row r="121" spans="2:94">
      <c r="B121" s="40"/>
      <c r="C121" s="57"/>
      <c r="D121" s="411"/>
      <c r="E121" s="411"/>
      <c r="F121" s="411"/>
      <c r="G121" s="411"/>
      <c r="H121" s="411"/>
      <c r="I121" s="40"/>
      <c r="J121" s="57"/>
      <c r="K121" s="411"/>
      <c r="L121" s="411"/>
      <c r="M121" s="411"/>
      <c r="N121" s="411"/>
      <c r="O121" s="40"/>
      <c r="P121" s="40"/>
      <c r="Q121" s="40"/>
      <c r="R121" s="40"/>
      <c r="S121" s="40"/>
      <c r="T121" s="40"/>
      <c r="U121" s="40"/>
      <c r="V121" s="40"/>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row>
    <row r="122" spans="2:94">
      <c r="B122" s="40"/>
      <c r="C122" s="57"/>
      <c r="D122" s="411"/>
      <c r="E122" s="411"/>
      <c r="F122" s="411"/>
      <c r="G122" s="411"/>
      <c r="H122" s="411"/>
      <c r="I122" s="40"/>
      <c r="J122" s="57"/>
      <c r="K122" s="411"/>
      <c r="L122" s="411"/>
      <c r="M122" s="411"/>
      <c r="N122" s="411"/>
      <c r="O122" s="40"/>
      <c r="P122" s="40"/>
      <c r="Q122" s="40"/>
      <c r="R122" s="40"/>
      <c r="S122" s="40"/>
      <c r="T122" s="40"/>
      <c r="U122" s="40"/>
      <c r="V122" s="40"/>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row>
    <row r="123" spans="2:94">
      <c r="B123" s="40"/>
      <c r="C123" s="57"/>
      <c r="D123" s="411"/>
      <c r="E123" s="411"/>
      <c r="F123" s="411"/>
      <c r="G123" s="411"/>
      <c r="H123" s="411"/>
      <c r="I123" s="40"/>
      <c r="J123" s="57"/>
      <c r="K123" s="411"/>
      <c r="L123" s="411"/>
      <c r="M123" s="411"/>
      <c r="N123" s="411"/>
      <c r="O123" s="40"/>
      <c r="P123" s="40"/>
      <c r="Q123" s="40"/>
      <c r="R123" s="40"/>
      <c r="S123" s="40"/>
      <c r="T123" s="40"/>
      <c r="U123" s="40"/>
      <c r="V123" s="40"/>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row>
    <row r="124" spans="2:94">
      <c r="B124" s="40"/>
      <c r="C124" s="58"/>
      <c r="D124" s="409"/>
      <c r="E124" s="409"/>
      <c r="F124" s="409"/>
      <c r="G124" s="409"/>
      <c r="H124" s="409"/>
      <c r="I124" s="40"/>
      <c r="J124" s="57"/>
      <c r="K124" s="411"/>
      <c r="L124" s="411"/>
      <c r="M124" s="411"/>
      <c r="N124" s="411"/>
      <c r="O124" s="40"/>
      <c r="P124" s="40"/>
      <c r="Q124" s="40"/>
      <c r="R124" s="40"/>
      <c r="S124" s="40"/>
      <c r="T124" s="40"/>
      <c r="U124" s="40"/>
      <c r="V124" s="40"/>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row>
    <row r="125" spans="2:94">
      <c r="B125" s="40"/>
      <c r="C125" s="31"/>
      <c r="D125" s="31"/>
      <c r="E125" s="31"/>
      <c r="F125" s="31"/>
      <c r="G125" s="31"/>
      <c r="H125" s="31"/>
      <c r="I125" s="40"/>
      <c r="J125" s="63"/>
      <c r="K125" s="409"/>
      <c r="L125" s="409"/>
      <c r="M125" s="409"/>
      <c r="N125" s="409"/>
      <c r="O125" s="40"/>
      <c r="P125" s="40"/>
      <c r="Q125" s="40"/>
      <c r="R125" s="40"/>
      <c r="S125" s="40"/>
      <c r="T125" s="40"/>
      <c r="U125" s="40"/>
      <c r="V125" s="40"/>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row>
    <row r="126" spans="2:94">
      <c r="B126" s="40"/>
      <c r="C126" s="31"/>
      <c r="D126" s="31"/>
      <c r="E126" s="31"/>
      <c r="F126" s="31"/>
      <c r="G126" s="31"/>
      <c r="H126" s="31"/>
      <c r="I126" s="40"/>
      <c r="J126" s="31"/>
      <c r="K126" s="31"/>
      <c r="M126" s="31"/>
      <c r="N126" s="31"/>
      <c r="O126" s="40"/>
      <c r="P126" s="40"/>
      <c r="Q126" s="40"/>
      <c r="R126" s="40"/>
      <c r="S126" s="40"/>
      <c r="T126" s="40"/>
      <c r="U126" s="40"/>
      <c r="V126" s="40"/>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row>
    <row r="127" spans="2:94">
      <c r="B127" s="40"/>
      <c r="C127" s="40"/>
      <c r="D127" s="40"/>
      <c r="E127" s="40"/>
      <c r="F127" s="40"/>
      <c r="G127" s="40"/>
      <c r="H127" s="40"/>
      <c r="I127" s="40"/>
      <c r="J127" s="31"/>
      <c r="K127" s="31"/>
      <c r="M127" s="31"/>
      <c r="N127" s="31"/>
      <c r="O127" s="40"/>
      <c r="P127" s="40"/>
      <c r="Q127" s="40"/>
      <c r="R127" s="40"/>
      <c r="S127" s="40"/>
      <c r="T127" s="40"/>
      <c r="U127" s="40"/>
      <c r="V127" s="40"/>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row>
    <row r="128" spans="2:94">
      <c r="B128" s="40"/>
      <c r="C128" s="40"/>
      <c r="D128" s="40"/>
      <c r="E128" s="40"/>
      <c r="F128" s="40"/>
      <c r="G128" s="40"/>
      <c r="H128" s="40"/>
      <c r="I128" s="40"/>
      <c r="J128" s="40"/>
      <c r="K128" s="40"/>
      <c r="M128" s="40"/>
      <c r="N128" s="40"/>
      <c r="O128" s="40"/>
      <c r="P128" s="40"/>
      <c r="Q128" s="40"/>
      <c r="R128" s="40"/>
      <c r="S128" s="40"/>
      <c r="T128" s="40"/>
      <c r="U128" s="40"/>
      <c r="V128" s="40"/>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row>
    <row r="129" spans="2:94">
      <c r="B129" s="40"/>
      <c r="C129" s="40"/>
      <c r="D129" s="40"/>
      <c r="E129" s="40"/>
      <c r="F129" s="40"/>
      <c r="G129" s="40"/>
      <c r="H129" s="40"/>
      <c r="I129" s="40"/>
      <c r="J129" s="40"/>
      <c r="K129" s="40"/>
      <c r="M129" s="40"/>
      <c r="N129" s="40"/>
      <c r="O129" s="40"/>
      <c r="P129" s="40"/>
      <c r="Q129" s="40"/>
      <c r="R129" s="40"/>
      <c r="S129" s="40"/>
      <c r="T129" s="40"/>
      <c r="U129" s="40"/>
      <c r="V129" s="40"/>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row>
    <row r="130" spans="2:94">
      <c r="B130" s="40"/>
      <c r="C130" s="40"/>
      <c r="D130" s="40"/>
      <c r="E130" s="40"/>
      <c r="F130" s="40"/>
      <c r="G130" s="40"/>
      <c r="H130" s="40"/>
      <c r="I130" s="40"/>
      <c r="J130" s="40"/>
      <c r="K130" s="40"/>
      <c r="M130" s="40"/>
      <c r="N130" s="40"/>
      <c r="O130" s="40"/>
      <c r="P130" s="40"/>
      <c r="Q130" s="40"/>
      <c r="R130" s="40"/>
      <c r="S130" s="40"/>
      <c r="T130" s="40"/>
      <c r="U130" s="40"/>
      <c r="V130" s="40"/>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row>
    <row r="131" spans="2:94">
      <c r="B131" s="40"/>
      <c r="C131" s="40"/>
      <c r="D131" s="40"/>
      <c r="E131" s="40"/>
      <c r="F131" s="40"/>
      <c r="G131" s="40"/>
      <c r="H131" s="40"/>
      <c r="I131" s="40"/>
      <c r="J131" s="40"/>
      <c r="K131" s="40"/>
      <c r="M131" s="40"/>
      <c r="N131" s="40"/>
      <c r="O131" s="40"/>
      <c r="P131" s="40"/>
      <c r="Q131" s="40"/>
      <c r="R131" s="40"/>
      <c r="S131" s="40"/>
      <c r="T131" s="40"/>
      <c r="U131" s="40"/>
      <c r="V131" s="40"/>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row>
    <row r="132" spans="2:94">
      <c r="B132" s="40"/>
      <c r="C132" s="40"/>
      <c r="D132" s="40"/>
      <c r="E132" s="40"/>
      <c r="F132" s="40"/>
      <c r="G132" s="40"/>
      <c r="H132" s="40"/>
      <c r="I132" s="40"/>
      <c r="J132" s="40"/>
      <c r="K132" s="40"/>
      <c r="M132" s="40"/>
      <c r="N132" s="40"/>
      <c r="O132" s="40"/>
      <c r="P132" s="40"/>
      <c r="Q132" s="40"/>
      <c r="R132" s="40"/>
      <c r="S132" s="40"/>
      <c r="T132" s="40"/>
      <c r="U132" s="40"/>
      <c r="V132" s="40"/>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row>
    <row r="133" spans="2:94">
      <c r="B133" s="40"/>
      <c r="C133" s="40"/>
      <c r="D133" s="40"/>
      <c r="E133" s="40"/>
      <c r="F133" s="40"/>
      <c r="G133" s="40"/>
      <c r="H133" s="40"/>
      <c r="I133" s="40"/>
      <c r="J133" s="40"/>
      <c r="K133" s="40"/>
      <c r="M133" s="40"/>
      <c r="N133" s="40"/>
      <c r="O133" s="40"/>
      <c r="P133" s="40"/>
      <c r="Q133" s="40"/>
      <c r="R133" s="40"/>
      <c r="S133" s="40"/>
      <c r="T133" s="40"/>
      <c r="U133" s="40"/>
      <c r="V133" s="40"/>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row>
    <row r="134" spans="2:94">
      <c r="B134" s="40"/>
      <c r="C134" s="40"/>
      <c r="D134" s="40"/>
      <c r="E134" s="40"/>
      <c r="F134" s="40"/>
      <c r="G134" s="40"/>
      <c r="H134" s="40"/>
      <c r="I134" s="40"/>
      <c r="J134" s="40"/>
      <c r="K134" s="40"/>
      <c r="M134" s="40"/>
      <c r="N134" s="40"/>
      <c r="O134" s="40"/>
      <c r="P134" s="40"/>
      <c r="Q134" s="40"/>
      <c r="R134" s="40"/>
      <c r="S134" s="40"/>
      <c r="T134" s="40"/>
      <c r="U134" s="40"/>
      <c r="V134" s="40"/>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row>
    <row r="135" spans="2:94">
      <c r="B135" s="40"/>
      <c r="C135" s="40"/>
      <c r="D135" s="40"/>
      <c r="E135" s="40"/>
      <c r="F135" s="40"/>
      <c r="G135" s="40"/>
      <c r="H135" s="40"/>
      <c r="I135" s="40"/>
      <c r="J135" s="40"/>
      <c r="K135" s="40"/>
      <c r="M135" s="40"/>
      <c r="N135" s="40"/>
      <c r="O135" s="40"/>
      <c r="P135" s="40"/>
      <c r="Q135" s="40"/>
      <c r="R135" s="40"/>
      <c r="S135" s="40"/>
      <c r="T135" s="40"/>
      <c r="U135" s="40"/>
      <c r="V135" s="40"/>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row>
    <row r="136" spans="2:94">
      <c r="B136" s="40"/>
      <c r="C136" s="40"/>
      <c r="D136" s="40"/>
      <c r="E136" s="40"/>
      <c r="F136" s="40"/>
      <c r="G136" s="40"/>
      <c r="H136" s="40"/>
      <c r="I136" s="40"/>
      <c r="J136" s="40"/>
      <c r="K136" s="40"/>
      <c r="M136" s="40"/>
      <c r="N136" s="40"/>
      <c r="O136" s="40"/>
      <c r="P136" s="40"/>
      <c r="Q136" s="40"/>
      <c r="R136" s="40"/>
      <c r="S136" s="40"/>
      <c r="T136" s="40"/>
      <c r="U136" s="40"/>
      <c r="V136" s="40"/>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row>
    <row r="137" spans="2:94">
      <c r="B137" s="40"/>
      <c r="C137" s="40"/>
      <c r="D137" s="40"/>
      <c r="E137" s="40"/>
      <c r="F137" s="40"/>
      <c r="G137" s="40"/>
      <c r="H137" s="40"/>
      <c r="I137" s="40"/>
      <c r="J137" s="40"/>
      <c r="K137" s="40"/>
      <c r="M137" s="40"/>
      <c r="N137" s="40"/>
      <c r="O137" s="40"/>
      <c r="P137" s="40"/>
      <c r="Q137" s="40"/>
      <c r="R137" s="40"/>
      <c r="S137" s="40"/>
      <c r="T137" s="40"/>
      <c r="U137" s="40"/>
      <c r="V137" s="40"/>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row>
    <row r="138" spans="2:94">
      <c r="B138" s="40"/>
      <c r="C138" s="40"/>
      <c r="D138" s="40"/>
      <c r="E138" s="40"/>
      <c r="F138" s="40"/>
      <c r="G138" s="40"/>
      <c r="H138" s="40"/>
      <c r="I138" s="40"/>
      <c r="J138" s="40"/>
      <c r="K138" s="40"/>
      <c r="M138" s="40"/>
      <c r="N138" s="40"/>
      <c r="O138" s="40"/>
      <c r="P138" s="40"/>
      <c r="Q138" s="40"/>
      <c r="R138" s="40"/>
      <c r="S138" s="40"/>
      <c r="T138" s="40"/>
      <c r="U138" s="40"/>
      <c r="V138" s="40"/>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row>
    <row r="139" spans="2:94">
      <c r="B139" s="40"/>
      <c r="C139" s="40"/>
      <c r="D139" s="40"/>
      <c r="E139" s="40"/>
      <c r="F139" s="40"/>
      <c r="G139" s="40"/>
      <c r="H139" s="40"/>
      <c r="I139" s="40"/>
      <c r="J139" s="40"/>
      <c r="K139" s="40"/>
      <c r="M139" s="40"/>
      <c r="N139" s="40"/>
      <c r="O139" s="40"/>
      <c r="P139" s="40"/>
      <c r="Q139" s="40"/>
      <c r="R139" s="40"/>
      <c r="S139" s="40"/>
      <c r="T139" s="40"/>
      <c r="U139" s="40"/>
      <c r="V139" s="40"/>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row>
    <row r="140" spans="2:94">
      <c r="B140" s="40"/>
      <c r="C140" s="40"/>
      <c r="D140" s="40"/>
      <c r="E140" s="40"/>
      <c r="F140" s="40"/>
      <c r="G140" s="40"/>
      <c r="H140" s="40"/>
      <c r="I140" s="40"/>
      <c r="J140" s="40"/>
      <c r="K140" s="40"/>
      <c r="M140" s="40"/>
      <c r="N140" s="40"/>
      <c r="O140" s="40"/>
      <c r="P140" s="40"/>
      <c r="Q140" s="40"/>
      <c r="R140" s="40"/>
      <c r="S140" s="40"/>
      <c r="T140" s="40"/>
      <c r="U140" s="40"/>
      <c r="V140" s="40"/>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row>
    <row r="141" spans="2:94">
      <c r="B141" s="40"/>
      <c r="C141" s="40"/>
      <c r="D141" s="40"/>
      <c r="E141" s="40"/>
      <c r="F141" s="40"/>
      <c r="G141" s="40"/>
      <c r="H141" s="40"/>
      <c r="I141" s="40"/>
      <c r="J141" s="40"/>
      <c r="K141" s="40"/>
      <c r="M141" s="40"/>
      <c r="N141" s="40"/>
      <c r="O141" s="40"/>
      <c r="P141" s="40"/>
      <c r="Q141" s="40"/>
      <c r="R141" s="40"/>
      <c r="S141" s="40"/>
      <c r="T141" s="40"/>
      <c r="U141" s="40"/>
      <c r="V141" s="40"/>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row>
    <row r="142" spans="2:94">
      <c r="B142" s="40"/>
      <c r="C142" s="40"/>
      <c r="D142" s="40"/>
      <c r="E142" s="40"/>
      <c r="F142" s="40"/>
      <c r="G142" s="40"/>
      <c r="H142" s="40"/>
      <c r="I142" s="40"/>
      <c r="J142" s="40"/>
      <c r="K142" s="40"/>
      <c r="M142" s="40"/>
      <c r="N142" s="40"/>
      <c r="O142" s="40"/>
      <c r="P142" s="40"/>
      <c r="Q142" s="40"/>
      <c r="R142" s="40"/>
      <c r="S142" s="40"/>
      <c r="T142" s="40"/>
      <c r="U142" s="40"/>
      <c r="V142" s="40"/>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row>
    <row r="143" spans="2:94">
      <c r="B143" s="40"/>
      <c r="C143" s="40"/>
      <c r="D143" s="40"/>
      <c r="E143" s="40"/>
      <c r="F143" s="40"/>
      <c r="G143" s="40"/>
      <c r="H143" s="40"/>
      <c r="I143" s="40"/>
      <c r="J143" s="40"/>
      <c r="K143" s="40"/>
      <c r="M143" s="40"/>
      <c r="N143" s="40"/>
      <c r="O143" s="40"/>
      <c r="P143" s="40"/>
      <c r="Q143" s="40"/>
      <c r="R143" s="40"/>
      <c r="S143" s="40"/>
      <c r="T143" s="40"/>
      <c r="U143" s="40"/>
      <c r="V143" s="40"/>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row>
    <row r="144" spans="2:94">
      <c r="B144" s="40"/>
      <c r="C144" s="40"/>
      <c r="D144" s="40"/>
      <c r="E144" s="40"/>
      <c r="F144" s="40"/>
      <c r="G144" s="40"/>
      <c r="H144" s="40"/>
      <c r="I144" s="40"/>
      <c r="J144" s="40"/>
      <c r="K144" s="40"/>
      <c r="M144" s="40"/>
      <c r="N144" s="40"/>
      <c r="O144" s="40"/>
      <c r="P144" s="40"/>
      <c r="Q144" s="40"/>
      <c r="R144" s="40"/>
      <c r="S144" s="40"/>
      <c r="T144" s="40"/>
      <c r="U144" s="40"/>
      <c r="V144" s="40"/>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row>
    <row r="145" spans="2:94">
      <c r="B145" s="40"/>
      <c r="C145" s="40"/>
      <c r="D145" s="40"/>
      <c r="E145" s="40"/>
      <c r="F145" s="40"/>
      <c r="G145" s="40"/>
      <c r="H145" s="40"/>
      <c r="I145" s="40"/>
      <c r="J145" s="40"/>
      <c r="K145" s="40"/>
      <c r="M145" s="40"/>
      <c r="N145" s="40"/>
      <c r="O145" s="40"/>
      <c r="P145" s="40"/>
      <c r="Q145" s="40"/>
      <c r="R145" s="40"/>
      <c r="S145" s="40"/>
      <c r="T145" s="40"/>
      <c r="U145" s="40"/>
      <c r="V145" s="40"/>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row>
    <row r="146" spans="2:94">
      <c r="B146" s="40"/>
      <c r="C146" s="40"/>
      <c r="D146" s="40"/>
      <c r="E146" s="40"/>
      <c r="F146" s="40"/>
      <c r="G146" s="40"/>
      <c r="H146" s="40"/>
      <c r="I146" s="40"/>
      <c r="J146" s="40"/>
      <c r="K146" s="40"/>
      <c r="M146" s="40"/>
      <c r="N146" s="40"/>
      <c r="O146" s="40"/>
      <c r="P146" s="40"/>
      <c r="Q146" s="40"/>
      <c r="R146" s="40"/>
      <c r="S146" s="40"/>
      <c r="T146" s="40"/>
      <c r="U146" s="40"/>
      <c r="V146" s="40"/>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row>
    <row r="147" spans="2:94">
      <c r="B147" s="40"/>
      <c r="C147" s="40"/>
      <c r="D147" s="40"/>
      <c r="E147" s="40"/>
      <c r="F147" s="40"/>
      <c r="G147" s="40"/>
      <c r="H147" s="40"/>
      <c r="I147" s="40"/>
      <c r="J147" s="40"/>
      <c r="K147" s="40"/>
      <c r="M147" s="40"/>
      <c r="N147" s="40"/>
      <c r="O147" s="40"/>
      <c r="P147" s="40"/>
      <c r="Q147" s="40"/>
      <c r="R147" s="40"/>
      <c r="S147" s="40"/>
      <c r="T147" s="40"/>
      <c r="U147" s="40"/>
      <c r="V147" s="40"/>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row>
    <row r="148" spans="2:94">
      <c r="B148" s="40"/>
      <c r="C148" s="40"/>
      <c r="D148" s="40"/>
      <c r="E148" s="40"/>
      <c r="F148" s="40"/>
      <c r="G148" s="40"/>
      <c r="H148" s="40"/>
      <c r="I148" s="40"/>
      <c r="J148" s="40"/>
      <c r="K148" s="40"/>
      <c r="M148" s="40"/>
      <c r="N148" s="40"/>
      <c r="O148" s="40"/>
      <c r="P148" s="40"/>
      <c r="Q148" s="40"/>
      <c r="R148" s="40"/>
      <c r="S148" s="40"/>
      <c r="T148" s="40"/>
      <c r="U148" s="40"/>
      <c r="V148" s="40"/>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row>
    <row r="149" spans="2:94">
      <c r="B149" s="40"/>
      <c r="C149" s="40"/>
      <c r="D149" s="40"/>
      <c r="E149" s="40"/>
      <c r="F149" s="40"/>
      <c r="G149" s="40"/>
      <c r="H149" s="40"/>
      <c r="I149" s="40"/>
      <c r="J149" s="40"/>
      <c r="K149" s="40"/>
      <c r="M149" s="40"/>
      <c r="N149" s="40"/>
      <c r="O149" s="40"/>
      <c r="P149" s="40"/>
      <c r="Q149" s="40"/>
      <c r="R149" s="40"/>
      <c r="S149" s="40"/>
      <c r="T149" s="40"/>
      <c r="U149" s="40"/>
      <c r="V149" s="40"/>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row>
    <row r="150" spans="2:94">
      <c r="B150" s="40"/>
      <c r="C150" s="40"/>
      <c r="D150" s="40"/>
      <c r="E150" s="40"/>
      <c r="F150" s="40"/>
      <c r="G150" s="40"/>
      <c r="H150" s="40"/>
      <c r="I150" s="40"/>
      <c r="J150" s="40"/>
      <c r="K150" s="40"/>
      <c r="M150" s="40"/>
      <c r="N150" s="40"/>
      <c r="O150" s="40"/>
      <c r="P150" s="40"/>
      <c r="Q150" s="40"/>
      <c r="R150" s="40"/>
      <c r="S150" s="40"/>
      <c r="T150" s="40"/>
      <c r="U150" s="40"/>
      <c r="V150" s="40"/>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row>
    <row r="151" spans="2:94">
      <c r="B151" s="40"/>
      <c r="C151" s="40"/>
      <c r="D151" s="40"/>
      <c r="E151" s="40"/>
      <c r="F151" s="40"/>
      <c r="G151" s="40"/>
      <c r="H151" s="40"/>
      <c r="I151" s="40"/>
      <c r="J151" s="40"/>
      <c r="K151" s="40"/>
      <c r="M151" s="40"/>
      <c r="N151" s="40"/>
      <c r="O151" s="40"/>
      <c r="P151" s="40"/>
      <c r="Q151" s="40"/>
      <c r="R151" s="40"/>
      <c r="S151" s="40"/>
      <c r="T151" s="40"/>
      <c r="U151" s="40"/>
      <c r="V151" s="40"/>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row>
    <row r="152" spans="2:94">
      <c r="B152" s="40"/>
      <c r="C152" s="40"/>
      <c r="D152" s="40"/>
      <c r="E152" s="40"/>
      <c r="F152" s="40"/>
      <c r="G152" s="40"/>
      <c r="H152" s="40"/>
      <c r="I152" s="40"/>
      <c r="J152" s="40"/>
      <c r="K152" s="40"/>
      <c r="M152" s="40"/>
      <c r="N152" s="40"/>
      <c r="O152" s="40"/>
      <c r="P152" s="40"/>
      <c r="Q152" s="40"/>
      <c r="R152" s="40"/>
      <c r="S152" s="40"/>
      <c r="T152" s="40"/>
      <c r="U152" s="40"/>
      <c r="V152" s="40"/>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row>
    <row r="153" spans="2:94">
      <c r="B153" s="40"/>
      <c r="C153" s="40"/>
      <c r="D153" s="40"/>
      <c r="E153" s="40"/>
      <c r="F153" s="40"/>
      <c r="G153" s="40"/>
      <c r="H153" s="40"/>
      <c r="I153" s="40"/>
      <c r="J153" s="40"/>
      <c r="K153" s="40"/>
      <c r="M153" s="40"/>
      <c r="N153" s="40"/>
      <c r="O153" s="40"/>
      <c r="P153" s="40"/>
      <c r="Q153" s="40"/>
      <c r="R153" s="40"/>
      <c r="S153" s="40"/>
      <c r="T153" s="40"/>
      <c r="U153" s="40"/>
      <c r="V153" s="40"/>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row>
    <row r="154" spans="2:94">
      <c r="B154" s="40"/>
      <c r="C154" s="40"/>
      <c r="D154" s="40"/>
      <c r="E154" s="40"/>
      <c r="F154" s="40"/>
      <c r="G154" s="40"/>
      <c r="H154" s="40"/>
      <c r="I154" s="40"/>
      <c r="J154" s="40"/>
      <c r="K154" s="40"/>
      <c r="M154" s="40"/>
      <c r="N154" s="40"/>
      <c r="O154" s="40"/>
      <c r="P154" s="40"/>
      <c r="Q154" s="40"/>
      <c r="R154" s="40"/>
      <c r="S154" s="40"/>
      <c r="T154" s="40"/>
      <c r="U154" s="40"/>
      <c r="V154" s="40"/>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row>
    <row r="155" spans="2:94">
      <c r="B155" s="40"/>
      <c r="C155" s="40"/>
      <c r="D155" s="40"/>
      <c r="E155" s="40"/>
      <c r="F155" s="40"/>
      <c r="G155" s="40"/>
      <c r="H155" s="40"/>
      <c r="I155" s="40"/>
      <c r="J155" s="40"/>
      <c r="K155" s="40"/>
      <c r="M155" s="40"/>
      <c r="N155" s="40"/>
      <c r="O155" s="40"/>
      <c r="P155" s="40"/>
      <c r="Q155" s="40"/>
      <c r="R155" s="40"/>
      <c r="S155" s="40"/>
      <c r="T155" s="40"/>
      <c r="U155" s="40"/>
      <c r="V155" s="40"/>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row>
    <row r="156" spans="2:94">
      <c r="B156" s="40"/>
      <c r="C156" s="40"/>
      <c r="D156" s="40"/>
      <c r="E156" s="40"/>
      <c r="F156" s="40"/>
      <c r="G156" s="40"/>
      <c r="H156" s="40"/>
      <c r="I156" s="40"/>
      <c r="J156" s="40"/>
      <c r="K156" s="40"/>
      <c r="M156" s="40"/>
      <c r="N156" s="40"/>
      <c r="O156" s="40"/>
      <c r="P156" s="40"/>
      <c r="Q156" s="40"/>
      <c r="R156" s="40"/>
      <c r="S156" s="40"/>
      <c r="T156" s="40"/>
      <c r="U156" s="40"/>
      <c r="V156" s="40"/>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row>
    <row r="157" spans="2:94">
      <c r="B157" s="40"/>
      <c r="C157" s="40"/>
      <c r="D157" s="40"/>
      <c r="E157" s="40"/>
      <c r="F157" s="40"/>
      <c r="G157" s="40"/>
      <c r="H157" s="40"/>
      <c r="I157" s="40"/>
      <c r="J157" s="40"/>
      <c r="K157" s="40"/>
      <c r="M157" s="40"/>
      <c r="N157" s="40"/>
      <c r="O157" s="40"/>
      <c r="P157" s="40"/>
      <c r="Q157" s="40"/>
      <c r="R157" s="40"/>
      <c r="S157" s="40"/>
      <c r="T157" s="40"/>
      <c r="U157" s="40"/>
      <c r="V157" s="40"/>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row>
    <row r="158" spans="2:94">
      <c r="B158" s="40"/>
      <c r="C158" s="40"/>
      <c r="D158" s="40"/>
      <c r="E158" s="40"/>
      <c r="F158" s="40"/>
      <c r="G158" s="40"/>
      <c r="H158" s="40"/>
      <c r="I158" s="40"/>
      <c r="J158" s="40"/>
      <c r="K158" s="40"/>
      <c r="M158" s="40"/>
      <c r="N158" s="40"/>
      <c r="O158" s="40"/>
      <c r="P158" s="40"/>
      <c r="Q158" s="40"/>
      <c r="R158" s="40"/>
      <c r="S158" s="40"/>
      <c r="T158" s="40"/>
      <c r="U158" s="40"/>
      <c r="V158" s="40"/>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row>
    <row r="159" spans="2:94">
      <c r="B159" s="40"/>
      <c r="C159" s="40"/>
      <c r="D159" s="40"/>
      <c r="E159" s="40"/>
      <c r="F159" s="40"/>
      <c r="G159" s="40"/>
      <c r="H159" s="40"/>
      <c r="I159" s="40"/>
      <c r="J159" s="40"/>
      <c r="K159" s="40"/>
      <c r="M159" s="40"/>
      <c r="N159" s="40"/>
      <c r="O159" s="40"/>
      <c r="P159" s="40"/>
      <c r="Q159" s="40"/>
      <c r="R159" s="40"/>
      <c r="S159" s="40"/>
      <c r="T159" s="40"/>
      <c r="U159" s="40"/>
      <c r="V159" s="40"/>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row>
    <row r="160" spans="2:94">
      <c r="B160" s="40"/>
      <c r="C160" s="40"/>
      <c r="D160" s="40"/>
      <c r="E160" s="40"/>
      <c r="F160" s="40"/>
      <c r="G160" s="40"/>
      <c r="H160" s="40"/>
      <c r="I160" s="40"/>
      <c r="J160" s="40"/>
      <c r="K160" s="40"/>
      <c r="M160" s="40"/>
      <c r="N160" s="40"/>
      <c r="O160" s="40"/>
      <c r="P160" s="40"/>
      <c r="Q160" s="40"/>
      <c r="R160" s="40"/>
      <c r="S160" s="40"/>
      <c r="T160" s="40"/>
      <c r="U160" s="40"/>
      <c r="V160" s="40"/>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row>
    <row r="161" spans="2:94">
      <c r="B161" s="40"/>
      <c r="C161" s="40"/>
      <c r="D161" s="40"/>
      <c r="E161" s="40"/>
      <c r="F161" s="40"/>
      <c r="G161" s="40"/>
      <c r="H161" s="40"/>
      <c r="I161" s="40"/>
      <c r="J161" s="40"/>
      <c r="K161" s="40"/>
      <c r="M161" s="40"/>
      <c r="N161" s="40"/>
      <c r="O161" s="40"/>
      <c r="P161" s="40"/>
      <c r="Q161" s="40"/>
      <c r="R161" s="40"/>
      <c r="S161" s="40"/>
      <c r="T161" s="40"/>
      <c r="U161" s="40"/>
      <c r="V161" s="40"/>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row>
    <row r="162" spans="2:94">
      <c r="B162" s="40"/>
      <c r="C162" s="40"/>
      <c r="D162" s="40"/>
      <c r="E162" s="40"/>
      <c r="F162" s="40"/>
      <c r="G162" s="40"/>
      <c r="H162" s="40"/>
      <c r="I162" s="40"/>
      <c r="J162" s="40"/>
      <c r="K162" s="40"/>
      <c r="M162" s="40"/>
      <c r="N162" s="40"/>
      <c r="O162" s="40"/>
      <c r="P162" s="40"/>
      <c r="Q162" s="40"/>
      <c r="R162" s="40"/>
      <c r="S162" s="40"/>
      <c r="T162" s="40"/>
      <c r="U162" s="40"/>
      <c r="V162" s="40"/>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row>
    <row r="163" spans="2:94">
      <c r="B163" s="40"/>
      <c r="C163" s="40"/>
      <c r="D163" s="40"/>
      <c r="E163" s="40"/>
      <c r="F163" s="40"/>
      <c r="G163" s="40"/>
      <c r="H163" s="40"/>
      <c r="I163" s="40"/>
      <c r="J163" s="40"/>
      <c r="K163" s="40"/>
      <c r="M163" s="40"/>
      <c r="N163" s="40"/>
      <c r="O163" s="40"/>
      <c r="P163" s="40"/>
      <c r="Q163" s="40"/>
      <c r="R163" s="40"/>
      <c r="S163" s="40"/>
      <c r="T163" s="40"/>
      <c r="U163" s="40"/>
      <c r="V163" s="40"/>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row>
    <row r="164" spans="2:94">
      <c r="B164" s="40"/>
      <c r="C164" s="40"/>
      <c r="D164" s="40"/>
      <c r="E164" s="40"/>
      <c r="F164" s="40"/>
      <c r="G164" s="40"/>
      <c r="H164" s="40"/>
      <c r="I164" s="40"/>
      <c r="J164" s="40"/>
      <c r="K164" s="40"/>
      <c r="M164" s="40"/>
      <c r="N164" s="40"/>
      <c r="O164" s="40"/>
      <c r="P164" s="40"/>
      <c r="Q164" s="40"/>
      <c r="R164" s="40"/>
      <c r="S164" s="40"/>
      <c r="T164" s="40"/>
      <c r="U164" s="40"/>
      <c r="V164" s="40"/>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row>
    <row r="165" spans="2:94">
      <c r="B165" s="40"/>
      <c r="C165" s="40"/>
      <c r="D165" s="40"/>
      <c r="E165" s="40"/>
      <c r="F165" s="40"/>
      <c r="G165" s="40"/>
      <c r="H165" s="40"/>
      <c r="I165" s="40"/>
      <c r="J165" s="40"/>
      <c r="K165" s="40"/>
      <c r="M165" s="40"/>
      <c r="N165" s="40"/>
      <c r="O165" s="40"/>
      <c r="P165" s="40"/>
      <c r="Q165" s="40"/>
      <c r="R165" s="40"/>
      <c r="S165" s="40"/>
      <c r="T165" s="40"/>
      <c r="U165" s="40"/>
      <c r="V165" s="40"/>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row>
    <row r="166" spans="2:94">
      <c r="B166" s="40"/>
      <c r="C166" s="40"/>
      <c r="D166" s="40"/>
      <c r="E166" s="40"/>
      <c r="F166" s="40"/>
      <c r="G166" s="40"/>
      <c r="H166" s="40"/>
      <c r="I166" s="40"/>
      <c r="J166" s="40"/>
      <c r="K166" s="40"/>
      <c r="M166" s="40"/>
      <c r="N166" s="40"/>
      <c r="O166" s="40"/>
      <c r="P166" s="40"/>
      <c r="Q166" s="40"/>
      <c r="R166" s="40"/>
      <c r="S166" s="40"/>
      <c r="T166" s="40"/>
      <c r="U166" s="40"/>
      <c r="V166" s="40"/>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row>
    <row r="167" spans="2:94">
      <c r="B167" s="40"/>
      <c r="C167" s="40"/>
      <c r="D167" s="40"/>
      <c r="E167" s="40"/>
      <c r="F167" s="40"/>
      <c r="G167" s="40"/>
      <c r="H167" s="40"/>
      <c r="I167" s="40"/>
      <c r="J167" s="40"/>
      <c r="K167" s="40"/>
      <c r="M167" s="40"/>
      <c r="N167" s="40"/>
      <c r="O167" s="40"/>
      <c r="P167" s="40"/>
      <c r="Q167" s="40"/>
      <c r="R167" s="40"/>
      <c r="S167" s="40"/>
      <c r="T167" s="40"/>
      <c r="U167" s="40"/>
      <c r="V167" s="40"/>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row>
    <row r="168" spans="2:94">
      <c r="B168" s="40"/>
      <c r="C168" s="40"/>
      <c r="D168" s="40"/>
      <c r="E168" s="40"/>
      <c r="F168" s="40"/>
      <c r="G168" s="40"/>
      <c r="H168" s="40"/>
      <c r="I168" s="40"/>
      <c r="J168" s="40"/>
      <c r="K168" s="40"/>
      <c r="M168" s="40"/>
      <c r="N168" s="40"/>
      <c r="O168" s="40"/>
      <c r="P168" s="40"/>
      <c r="Q168" s="40"/>
      <c r="R168" s="40"/>
      <c r="S168" s="40"/>
      <c r="T168" s="40"/>
      <c r="U168" s="40"/>
      <c r="V168" s="40"/>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row>
    <row r="169" spans="2:94">
      <c r="B169" s="40"/>
      <c r="C169" s="40"/>
      <c r="D169" s="40"/>
      <c r="E169" s="40"/>
      <c r="F169" s="40"/>
      <c r="G169" s="40"/>
      <c r="H169" s="40"/>
      <c r="I169" s="40"/>
      <c r="J169" s="40"/>
      <c r="K169" s="40"/>
      <c r="M169" s="40"/>
      <c r="N169" s="40"/>
      <c r="O169" s="40"/>
      <c r="P169" s="40"/>
      <c r="Q169" s="40"/>
      <c r="R169" s="40"/>
      <c r="S169" s="40"/>
      <c r="T169" s="40"/>
      <c r="U169" s="40"/>
      <c r="V169" s="40"/>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row>
    <row r="170" spans="2:94">
      <c r="B170" s="40"/>
      <c r="C170" s="40"/>
      <c r="D170" s="40"/>
      <c r="E170" s="40"/>
      <c r="F170" s="40"/>
      <c r="G170" s="40"/>
      <c r="H170" s="40"/>
      <c r="I170" s="40"/>
      <c r="J170" s="40"/>
      <c r="K170" s="40"/>
      <c r="M170" s="40"/>
      <c r="N170" s="40"/>
      <c r="O170" s="40"/>
      <c r="P170" s="40"/>
      <c r="Q170" s="40"/>
      <c r="R170" s="40"/>
      <c r="S170" s="40"/>
      <c r="T170" s="40"/>
      <c r="U170" s="40"/>
      <c r="V170" s="40"/>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row>
    <row r="171" spans="2:94">
      <c r="B171" s="40"/>
      <c r="C171" s="40"/>
      <c r="D171" s="40"/>
      <c r="E171" s="40"/>
      <c r="F171" s="40"/>
      <c r="G171" s="40"/>
      <c r="H171" s="40"/>
      <c r="I171" s="40"/>
      <c r="J171" s="40"/>
      <c r="K171" s="40"/>
      <c r="M171" s="40"/>
      <c r="N171" s="40"/>
      <c r="O171" s="40"/>
      <c r="P171" s="40"/>
      <c r="Q171" s="40"/>
      <c r="R171" s="40"/>
      <c r="S171" s="40"/>
      <c r="T171" s="40"/>
      <c r="U171" s="40"/>
      <c r="V171" s="40"/>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row>
    <row r="172" spans="2:94">
      <c r="B172" s="40"/>
      <c r="C172" s="40"/>
      <c r="D172" s="40"/>
      <c r="E172" s="40"/>
      <c r="F172" s="40"/>
      <c r="G172" s="40"/>
      <c r="H172" s="40"/>
      <c r="I172" s="40"/>
      <c r="J172" s="40"/>
      <c r="K172" s="40"/>
      <c r="M172" s="40"/>
      <c r="N172" s="40"/>
      <c r="O172" s="40"/>
      <c r="P172" s="40"/>
      <c r="Q172" s="40"/>
      <c r="R172" s="40"/>
      <c r="S172" s="40"/>
      <c r="T172" s="40"/>
      <c r="U172" s="40"/>
      <c r="V172" s="40"/>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row>
    <row r="173" spans="2:94">
      <c r="B173" s="40"/>
      <c r="C173" s="40"/>
      <c r="D173" s="40"/>
      <c r="E173" s="40"/>
      <c r="F173" s="40"/>
      <c r="G173" s="40"/>
      <c r="H173" s="40"/>
      <c r="I173" s="40"/>
      <c r="J173" s="40"/>
      <c r="K173" s="40"/>
      <c r="M173" s="40"/>
      <c r="N173" s="40"/>
      <c r="O173" s="40"/>
      <c r="P173" s="40"/>
      <c r="Q173" s="40"/>
      <c r="R173" s="40"/>
      <c r="S173" s="40"/>
      <c r="T173" s="40"/>
      <c r="U173" s="40"/>
      <c r="V173" s="40"/>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row>
    <row r="174" spans="2:94">
      <c r="B174" s="40"/>
      <c r="C174" s="40"/>
      <c r="D174" s="40"/>
      <c r="E174" s="40"/>
      <c r="F174" s="40"/>
      <c r="G174" s="40"/>
      <c r="H174" s="40"/>
      <c r="I174" s="40"/>
      <c r="J174" s="40"/>
      <c r="K174" s="40"/>
      <c r="M174" s="40"/>
      <c r="N174" s="40"/>
      <c r="O174" s="40"/>
      <c r="P174" s="40"/>
      <c r="Q174" s="40"/>
      <c r="R174" s="40"/>
      <c r="S174" s="40"/>
      <c r="T174" s="40"/>
      <c r="U174" s="40"/>
      <c r="V174" s="40"/>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row>
    <row r="175" spans="2:94">
      <c r="B175" s="40"/>
      <c r="C175" s="40"/>
      <c r="D175" s="40"/>
      <c r="E175" s="40"/>
      <c r="F175" s="40"/>
      <c r="G175" s="40"/>
      <c r="H175" s="40"/>
      <c r="I175" s="40"/>
      <c r="J175" s="40"/>
      <c r="K175" s="40"/>
      <c r="M175" s="40"/>
      <c r="N175" s="40"/>
      <c r="O175" s="40"/>
      <c r="P175" s="40"/>
      <c r="Q175" s="40"/>
      <c r="R175" s="40"/>
      <c r="S175" s="40"/>
      <c r="T175" s="40"/>
      <c r="U175" s="40"/>
      <c r="V175" s="40"/>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row>
    <row r="176" spans="2:94">
      <c r="B176" s="40"/>
      <c r="C176" s="40"/>
      <c r="D176" s="40"/>
      <c r="E176" s="40"/>
      <c r="F176" s="40"/>
      <c r="G176" s="40"/>
      <c r="H176" s="40"/>
      <c r="I176" s="40"/>
      <c r="J176" s="40"/>
      <c r="K176" s="40"/>
      <c r="M176" s="40"/>
      <c r="N176" s="40"/>
      <c r="O176" s="40"/>
      <c r="P176" s="40"/>
      <c r="Q176" s="40"/>
      <c r="R176" s="40"/>
      <c r="S176" s="40"/>
      <c r="T176" s="40"/>
      <c r="U176" s="40"/>
      <c r="V176" s="40"/>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row>
    <row r="177" spans="2:94">
      <c r="B177" s="40"/>
      <c r="C177" s="40"/>
      <c r="D177" s="40"/>
      <c r="E177" s="40"/>
      <c r="F177" s="40"/>
      <c r="G177" s="40"/>
      <c r="H177" s="40"/>
      <c r="I177" s="40"/>
      <c r="J177" s="40"/>
      <c r="K177" s="40"/>
      <c r="M177" s="40"/>
      <c r="N177" s="40"/>
      <c r="O177" s="40"/>
      <c r="P177" s="40"/>
      <c r="Q177" s="40"/>
      <c r="R177" s="40"/>
      <c r="S177" s="40"/>
      <c r="T177" s="40"/>
      <c r="U177" s="40"/>
      <c r="V177" s="40"/>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row>
    <row r="178" spans="2:94">
      <c r="B178" s="40"/>
      <c r="C178" s="40"/>
      <c r="D178" s="40"/>
      <c r="E178" s="40"/>
      <c r="F178" s="40"/>
      <c r="G178" s="40"/>
      <c r="H178" s="40"/>
      <c r="I178" s="40"/>
      <c r="J178" s="40"/>
      <c r="K178" s="40"/>
      <c r="M178" s="40"/>
      <c r="N178" s="40"/>
      <c r="O178" s="40"/>
      <c r="P178" s="40"/>
      <c r="Q178" s="40"/>
      <c r="R178" s="40"/>
      <c r="S178" s="40"/>
      <c r="T178" s="40"/>
      <c r="U178" s="40"/>
      <c r="V178" s="40"/>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row>
    <row r="179" spans="2:94">
      <c r="B179" s="40"/>
      <c r="C179" s="40"/>
      <c r="D179" s="40"/>
      <c r="E179" s="40"/>
      <c r="F179" s="40"/>
      <c r="G179" s="40"/>
      <c r="H179" s="40"/>
      <c r="I179" s="40"/>
      <c r="J179" s="40"/>
      <c r="K179" s="40"/>
      <c r="M179" s="40"/>
      <c r="N179" s="40"/>
      <c r="O179" s="40"/>
      <c r="P179" s="40"/>
      <c r="Q179" s="40"/>
      <c r="R179" s="40"/>
      <c r="S179" s="40"/>
      <c r="T179" s="40"/>
      <c r="U179" s="40"/>
      <c r="V179" s="40"/>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row>
    <row r="180" spans="2:94">
      <c r="B180" s="40"/>
      <c r="C180" s="40"/>
      <c r="D180" s="40"/>
      <c r="E180" s="40"/>
      <c r="F180" s="40"/>
      <c r="G180" s="40"/>
      <c r="H180" s="40"/>
      <c r="I180" s="40"/>
      <c r="J180" s="40"/>
      <c r="K180" s="40"/>
      <c r="M180" s="40"/>
      <c r="N180" s="40"/>
      <c r="O180" s="40"/>
      <c r="P180" s="40"/>
      <c r="Q180" s="40"/>
      <c r="R180" s="40"/>
      <c r="S180" s="40"/>
      <c r="T180" s="40"/>
      <c r="U180" s="40"/>
      <c r="V180" s="40"/>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row>
    <row r="181" spans="2:94">
      <c r="B181" s="40"/>
      <c r="C181" s="40"/>
      <c r="D181" s="40"/>
      <c r="E181" s="40"/>
      <c r="F181" s="40"/>
      <c r="G181" s="40"/>
      <c r="H181" s="40"/>
      <c r="I181" s="40"/>
      <c r="J181" s="40"/>
      <c r="K181" s="40"/>
      <c r="M181" s="40"/>
      <c r="N181" s="40"/>
      <c r="O181" s="40"/>
      <c r="P181" s="40"/>
      <c r="Q181" s="40"/>
      <c r="R181" s="40"/>
      <c r="S181" s="40"/>
      <c r="T181" s="40"/>
      <c r="U181" s="40"/>
      <c r="V181" s="40"/>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row>
    <row r="182" spans="2:94">
      <c r="B182" s="40"/>
      <c r="C182" s="40"/>
      <c r="D182" s="40"/>
      <c r="E182" s="40"/>
      <c r="F182" s="40"/>
      <c r="G182" s="40"/>
      <c r="H182" s="40"/>
      <c r="I182" s="40"/>
      <c r="J182" s="40"/>
      <c r="K182" s="40"/>
      <c r="M182" s="40"/>
      <c r="N182" s="40"/>
      <c r="O182" s="40"/>
      <c r="P182" s="40"/>
      <c r="Q182" s="40"/>
      <c r="R182" s="40"/>
      <c r="S182" s="40"/>
      <c r="T182" s="40"/>
      <c r="U182" s="40"/>
      <c r="V182" s="40"/>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row>
    <row r="183" spans="2:94">
      <c r="B183" s="40"/>
      <c r="C183" s="40"/>
      <c r="D183" s="40"/>
      <c r="E183" s="40"/>
      <c r="F183" s="40"/>
      <c r="G183" s="40"/>
      <c r="H183" s="40"/>
      <c r="I183" s="40"/>
      <c r="J183" s="40"/>
      <c r="K183" s="40"/>
      <c r="M183" s="40"/>
      <c r="N183" s="40"/>
      <c r="O183" s="40"/>
      <c r="P183" s="40"/>
      <c r="Q183" s="40"/>
      <c r="R183" s="40"/>
      <c r="S183" s="40"/>
      <c r="T183" s="40"/>
      <c r="U183" s="40"/>
      <c r="V183" s="40"/>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row>
    <row r="184" spans="2:94">
      <c r="B184" s="40"/>
      <c r="C184" s="40"/>
      <c r="D184" s="40"/>
      <c r="E184" s="40"/>
      <c r="F184" s="40"/>
      <c r="G184" s="40"/>
      <c r="H184" s="40"/>
      <c r="I184" s="40"/>
      <c r="J184" s="40"/>
      <c r="K184" s="40"/>
      <c r="M184" s="40"/>
      <c r="N184" s="40"/>
      <c r="O184" s="40"/>
      <c r="P184" s="40"/>
      <c r="Q184" s="40"/>
      <c r="R184" s="40"/>
      <c r="S184" s="40"/>
      <c r="T184" s="40"/>
      <c r="U184" s="40"/>
      <c r="V184" s="40"/>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row>
    <row r="185" spans="2:94">
      <c r="B185" s="40"/>
      <c r="C185" s="40"/>
      <c r="D185" s="40"/>
      <c r="E185" s="40"/>
      <c r="F185" s="40"/>
      <c r="G185" s="40"/>
      <c r="H185" s="40"/>
      <c r="I185" s="40"/>
      <c r="J185" s="40"/>
      <c r="K185" s="40"/>
      <c r="M185" s="40"/>
      <c r="N185" s="40"/>
      <c r="O185" s="40"/>
      <c r="P185" s="40"/>
      <c r="Q185" s="40"/>
      <c r="R185" s="40"/>
      <c r="S185" s="40"/>
      <c r="T185" s="40"/>
      <c r="U185" s="40"/>
      <c r="V185" s="40"/>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row>
    <row r="186" spans="2:94">
      <c r="B186" s="40"/>
      <c r="C186" s="40"/>
      <c r="D186" s="40"/>
      <c r="E186" s="40"/>
      <c r="F186" s="40"/>
      <c r="G186" s="40"/>
      <c r="H186" s="40"/>
      <c r="I186" s="40"/>
      <c r="J186" s="40"/>
      <c r="K186" s="40"/>
      <c r="M186" s="40"/>
      <c r="N186" s="40"/>
      <c r="O186" s="40"/>
      <c r="P186" s="40"/>
      <c r="Q186" s="40"/>
      <c r="R186" s="40"/>
      <c r="S186" s="40"/>
      <c r="T186" s="40"/>
      <c r="U186" s="40"/>
      <c r="V186" s="40"/>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row>
    <row r="187" spans="2:94">
      <c r="B187" s="40"/>
      <c r="C187" s="40"/>
      <c r="D187" s="40"/>
      <c r="E187" s="40"/>
      <c r="F187" s="40"/>
      <c r="G187" s="40"/>
      <c r="H187" s="40"/>
      <c r="I187" s="40"/>
      <c r="J187" s="40"/>
      <c r="K187" s="40"/>
      <c r="M187" s="40"/>
      <c r="N187" s="40"/>
      <c r="O187" s="40"/>
      <c r="P187" s="40"/>
      <c r="Q187" s="40"/>
      <c r="R187" s="40"/>
      <c r="S187" s="40"/>
      <c r="T187" s="40"/>
      <c r="U187" s="40"/>
      <c r="V187" s="40"/>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row>
    <row r="188" spans="2:94">
      <c r="B188" s="40"/>
      <c r="C188" s="40"/>
      <c r="D188" s="40"/>
      <c r="E188" s="40"/>
      <c r="F188" s="40"/>
      <c r="G188" s="40"/>
      <c r="H188" s="40"/>
      <c r="I188" s="40"/>
      <c r="J188" s="40"/>
      <c r="K188" s="40"/>
      <c r="M188" s="40"/>
      <c r="N188" s="40"/>
      <c r="O188" s="40"/>
      <c r="P188" s="40"/>
      <c r="Q188" s="40"/>
      <c r="R188" s="40"/>
      <c r="S188" s="40"/>
      <c r="T188" s="40"/>
      <c r="U188" s="40"/>
      <c r="V188" s="40"/>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row>
    <row r="189" spans="2:94">
      <c r="B189" s="40"/>
      <c r="C189" s="40"/>
      <c r="D189" s="40"/>
      <c r="E189" s="40"/>
      <c r="F189" s="40"/>
      <c r="G189" s="40"/>
      <c r="H189" s="40"/>
      <c r="I189" s="40"/>
      <c r="J189" s="40"/>
      <c r="K189" s="40"/>
      <c r="M189" s="40"/>
      <c r="N189" s="40"/>
      <c r="O189" s="40"/>
      <c r="P189" s="40"/>
      <c r="Q189" s="40"/>
      <c r="R189" s="40"/>
      <c r="S189" s="40"/>
      <c r="T189" s="40"/>
      <c r="U189" s="40"/>
      <c r="V189" s="40"/>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row>
    <row r="190" spans="2:94">
      <c r="B190" s="40"/>
      <c r="C190" s="40"/>
      <c r="D190" s="40"/>
      <c r="E190" s="40"/>
      <c r="F190" s="40"/>
      <c r="G190" s="40"/>
      <c r="H190" s="40"/>
      <c r="I190" s="40"/>
      <c r="J190" s="40"/>
      <c r="K190" s="40"/>
      <c r="M190" s="40"/>
      <c r="N190" s="40"/>
      <c r="O190" s="40"/>
      <c r="P190" s="40"/>
      <c r="Q190" s="40"/>
      <c r="R190" s="40"/>
      <c r="S190" s="40"/>
      <c r="T190" s="40"/>
      <c r="U190" s="40"/>
      <c r="V190" s="40"/>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row>
    <row r="191" spans="2:94">
      <c r="B191" s="40"/>
      <c r="C191" s="40"/>
      <c r="D191" s="40"/>
      <c r="E191" s="40"/>
      <c r="F191" s="40"/>
      <c r="G191" s="40"/>
      <c r="H191" s="40"/>
      <c r="I191" s="40"/>
      <c r="J191" s="40"/>
      <c r="K191" s="40"/>
      <c r="M191" s="40"/>
      <c r="N191" s="40"/>
      <c r="O191" s="40"/>
      <c r="P191" s="40"/>
      <c r="Q191" s="40"/>
      <c r="R191" s="40"/>
      <c r="S191" s="40"/>
      <c r="T191" s="40"/>
      <c r="U191" s="40"/>
      <c r="V191" s="40"/>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row>
    <row r="192" spans="2:94">
      <c r="B192" s="40"/>
      <c r="C192" s="40"/>
      <c r="D192" s="40"/>
      <c r="E192" s="40"/>
      <c r="F192" s="40"/>
      <c r="G192" s="40"/>
      <c r="H192" s="40"/>
      <c r="I192" s="40"/>
      <c r="J192" s="40"/>
      <c r="K192" s="40"/>
      <c r="M192" s="40"/>
      <c r="N192" s="40"/>
      <c r="O192" s="40"/>
      <c r="P192" s="40"/>
      <c r="Q192" s="40"/>
      <c r="R192" s="40"/>
      <c r="S192" s="40"/>
      <c r="T192" s="40"/>
      <c r="U192" s="40"/>
      <c r="V192" s="40"/>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row>
    <row r="193" spans="2:94">
      <c r="B193" s="40"/>
      <c r="C193" s="40"/>
      <c r="D193" s="40"/>
      <c r="E193" s="40"/>
      <c r="F193" s="40"/>
      <c r="G193" s="40"/>
      <c r="H193" s="40"/>
      <c r="I193" s="40"/>
      <c r="J193" s="40"/>
      <c r="K193" s="40"/>
      <c r="M193" s="40"/>
      <c r="N193" s="40"/>
      <c r="O193" s="40"/>
      <c r="P193" s="40"/>
      <c r="Q193" s="40"/>
      <c r="R193" s="40"/>
      <c r="S193" s="40"/>
      <c r="T193" s="40"/>
      <c r="U193" s="40"/>
      <c r="V193" s="40"/>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row>
    <row r="194" spans="2:94">
      <c r="B194" s="40"/>
      <c r="C194" s="40"/>
      <c r="D194" s="40"/>
      <c r="E194" s="40"/>
      <c r="F194" s="40"/>
      <c r="G194" s="40"/>
      <c r="H194" s="40"/>
      <c r="I194" s="40"/>
      <c r="J194" s="40"/>
      <c r="K194" s="40"/>
      <c r="M194" s="40"/>
      <c r="N194" s="40"/>
      <c r="O194" s="40"/>
      <c r="P194" s="40"/>
      <c r="Q194" s="40"/>
      <c r="R194" s="40"/>
      <c r="S194" s="40"/>
      <c r="T194" s="40"/>
      <c r="U194" s="40"/>
      <c r="V194" s="40"/>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row>
    <row r="195" spans="2:94">
      <c r="B195" s="40"/>
      <c r="C195" s="40"/>
      <c r="D195" s="40"/>
      <c r="E195" s="40"/>
      <c r="F195" s="40"/>
      <c r="G195" s="40"/>
      <c r="H195" s="40"/>
      <c r="I195" s="40"/>
      <c r="J195" s="40"/>
      <c r="K195" s="40"/>
      <c r="M195" s="40"/>
      <c r="N195" s="40"/>
      <c r="O195" s="40"/>
      <c r="P195" s="40"/>
      <c r="Q195" s="40"/>
      <c r="R195" s="40"/>
      <c r="S195" s="40"/>
      <c r="T195" s="40"/>
      <c r="U195" s="40"/>
      <c r="V195" s="40"/>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row>
    <row r="196" spans="2:94">
      <c r="B196" s="40"/>
      <c r="C196" s="40"/>
      <c r="D196" s="40"/>
      <c r="E196" s="40"/>
      <c r="F196" s="40"/>
      <c r="G196" s="40"/>
      <c r="H196" s="40"/>
      <c r="I196" s="40"/>
      <c r="J196" s="40"/>
      <c r="K196" s="40"/>
      <c r="M196" s="40"/>
      <c r="N196" s="40"/>
      <c r="O196" s="40"/>
      <c r="P196" s="40"/>
      <c r="Q196" s="40"/>
      <c r="R196" s="40"/>
      <c r="S196" s="40"/>
      <c r="T196" s="40"/>
      <c r="U196" s="40"/>
      <c r="V196" s="40"/>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row>
    <row r="197" spans="2:94">
      <c r="B197" s="40"/>
      <c r="C197" s="40"/>
      <c r="D197" s="40"/>
      <c r="E197" s="40"/>
      <c r="F197" s="40"/>
      <c r="G197" s="40"/>
      <c r="H197" s="40"/>
      <c r="I197" s="40"/>
      <c r="J197" s="40"/>
      <c r="K197" s="40"/>
      <c r="M197" s="40"/>
      <c r="N197" s="40"/>
      <c r="O197" s="40"/>
      <c r="P197" s="40"/>
      <c r="Q197" s="40"/>
      <c r="R197" s="40"/>
      <c r="S197" s="40"/>
      <c r="T197" s="40"/>
      <c r="U197" s="40"/>
      <c r="V197" s="40"/>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row>
    <row r="198" spans="2:94">
      <c r="B198" s="40"/>
      <c r="C198" s="40"/>
      <c r="D198" s="40"/>
      <c r="E198" s="40"/>
      <c r="F198" s="40"/>
      <c r="G198" s="40"/>
      <c r="H198" s="40"/>
      <c r="I198" s="40"/>
      <c r="J198" s="40"/>
      <c r="K198" s="40"/>
      <c r="M198" s="40"/>
      <c r="N198" s="40"/>
      <c r="O198" s="40"/>
      <c r="P198" s="40"/>
      <c r="Q198" s="40"/>
      <c r="R198" s="40"/>
      <c r="S198" s="40"/>
      <c r="T198" s="40"/>
      <c r="U198" s="40"/>
      <c r="V198" s="40"/>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row>
    <row r="199" spans="2:94">
      <c r="B199" s="40"/>
      <c r="C199" s="40"/>
      <c r="D199" s="40"/>
      <c r="E199" s="40"/>
      <c r="F199" s="40"/>
      <c r="G199" s="40"/>
      <c r="H199" s="40"/>
      <c r="I199" s="40"/>
      <c r="J199" s="40"/>
      <c r="K199" s="40"/>
      <c r="M199" s="40"/>
      <c r="N199" s="40"/>
      <c r="O199" s="40"/>
      <c r="P199" s="40"/>
      <c r="Q199" s="40"/>
      <c r="R199" s="40"/>
      <c r="S199" s="40"/>
      <c r="T199" s="40"/>
      <c r="U199" s="40"/>
      <c r="V199" s="40"/>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row>
    <row r="200" spans="2:94">
      <c r="B200" s="40"/>
      <c r="C200" s="40"/>
      <c r="D200" s="40"/>
      <c r="E200" s="40"/>
      <c r="F200" s="40"/>
      <c r="G200" s="40"/>
      <c r="H200" s="40"/>
      <c r="I200" s="40"/>
      <c r="J200" s="40"/>
      <c r="K200" s="40"/>
      <c r="M200" s="40"/>
      <c r="N200" s="40"/>
      <c r="O200" s="40"/>
      <c r="P200" s="40"/>
      <c r="Q200" s="40"/>
      <c r="R200" s="40"/>
      <c r="S200" s="40"/>
      <c r="T200" s="40"/>
      <c r="U200" s="40"/>
      <c r="V200" s="40"/>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row>
    <row r="201" spans="2:94">
      <c r="B201" s="40"/>
      <c r="C201" s="40"/>
      <c r="D201" s="40"/>
      <c r="E201" s="40"/>
      <c r="F201" s="40"/>
      <c r="G201" s="40"/>
      <c r="H201" s="40"/>
      <c r="I201" s="40"/>
      <c r="J201" s="40"/>
      <c r="K201" s="40"/>
      <c r="M201" s="40"/>
      <c r="N201" s="40"/>
      <c r="O201" s="40"/>
      <c r="P201" s="40"/>
      <c r="Q201" s="40"/>
      <c r="R201" s="40"/>
      <c r="S201" s="40"/>
      <c r="T201" s="40"/>
      <c r="U201" s="40"/>
      <c r="V201" s="40"/>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row>
    <row r="202" spans="2:94">
      <c r="B202" s="40"/>
      <c r="C202" s="40"/>
      <c r="D202" s="40"/>
      <c r="E202" s="40"/>
      <c r="F202" s="40"/>
      <c r="G202" s="40"/>
      <c r="H202" s="40"/>
      <c r="I202" s="40"/>
      <c r="J202" s="40"/>
      <c r="K202" s="40"/>
      <c r="M202" s="40"/>
      <c r="N202" s="40"/>
      <c r="O202" s="40"/>
      <c r="P202" s="40"/>
      <c r="Q202" s="40"/>
      <c r="R202" s="40"/>
      <c r="S202" s="40"/>
      <c r="T202" s="40"/>
      <c r="U202" s="40"/>
      <c r="V202" s="40"/>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row>
    <row r="203" spans="2:94">
      <c r="B203" s="40"/>
      <c r="C203" s="40"/>
      <c r="D203" s="40"/>
      <c r="E203" s="40"/>
      <c r="F203" s="40"/>
      <c r="G203" s="40"/>
      <c r="H203" s="40"/>
      <c r="I203" s="40"/>
      <c r="J203" s="40"/>
      <c r="K203" s="40"/>
      <c r="M203" s="40"/>
      <c r="N203" s="40"/>
      <c r="O203" s="40"/>
      <c r="P203" s="40"/>
      <c r="Q203" s="40"/>
      <c r="R203" s="40"/>
      <c r="S203" s="40"/>
      <c r="T203" s="40"/>
      <c r="U203" s="40"/>
      <c r="V203" s="40"/>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row>
    <row r="204" spans="2:94">
      <c r="B204" s="40"/>
      <c r="C204" s="40"/>
      <c r="D204" s="40"/>
      <c r="E204" s="40"/>
      <c r="F204" s="40"/>
      <c r="G204" s="40"/>
      <c r="H204" s="40"/>
      <c r="I204" s="40"/>
      <c r="J204" s="40"/>
      <c r="K204" s="40"/>
      <c r="M204" s="40"/>
      <c r="N204" s="40"/>
      <c r="O204" s="40"/>
      <c r="P204" s="40"/>
      <c r="Q204" s="40"/>
      <c r="R204" s="40"/>
      <c r="S204" s="40"/>
      <c r="T204" s="40"/>
      <c r="U204" s="40"/>
      <c r="V204" s="40"/>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row>
    <row r="205" spans="2:94">
      <c r="B205" s="40"/>
      <c r="C205" s="40"/>
      <c r="D205" s="40"/>
      <c r="E205" s="40"/>
      <c r="F205" s="40"/>
      <c r="G205" s="40"/>
      <c r="H205" s="40"/>
      <c r="I205" s="40"/>
      <c r="J205" s="40"/>
      <c r="K205" s="40"/>
      <c r="M205" s="40"/>
      <c r="N205" s="40"/>
      <c r="O205" s="40"/>
      <c r="P205" s="40"/>
      <c r="Q205" s="40"/>
      <c r="R205" s="40"/>
      <c r="S205" s="40"/>
      <c r="T205" s="40"/>
      <c r="U205" s="40"/>
      <c r="V205" s="40"/>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row>
    <row r="206" spans="2:94">
      <c r="B206" s="40"/>
      <c r="C206" s="40"/>
      <c r="D206" s="40"/>
      <c r="E206" s="40"/>
      <c r="F206" s="40"/>
      <c r="G206" s="40"/>
      <c r="H206" s="40"/>
      <c r="I206" s="40"/>
      <c r="J206" s="40"/>
      <c r="K206" s="40"/>
      <c r="M206" s="40"/>
      <c r="N206" s="40"/>
      <c r="O206" s="40"/>
      <c r="P206" s="40"/>
      <c r="Q206" s="40"/>
      <c r="R206" s="40"/>
      <c r="S206" s="40"/>
      <c r="T206" s="40"/>
      <c r="U206" s="40"/>
      <c r="V206" s="40"/>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row>
    <row r="207" spans="2:94">
      <c r="B207" s="40"/>
      <c r="C207" s="40"/>
      <c r="D207" s="40"/>
      <c r="E207" s="40"/>
      <c r="F207" s="40"/>
      <c r="G207" s="40"/>
      <c r="H207" s="40"/>
      <c r="I207" s="40"/>
      <c r="J207" s="40"/>
      <c r="K207" s="40"/>
      <c r="M207" s="40"/>
      <c r="N207" s="40"/>
      <c r="O207" s="40"/>
      <c r="P207" s="40"/>
      <c r="Q207" s="40"/>
      <c r="R207" s="40"/>
      <c r="S207" s="40"/>
      <c r="T207" s="40"/>
      <c r="U207" s="40"/>
      <c r="V207" s="40"/>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row>
    <row r="208" spans="2:94">
      <c r="B208" s="40"/>
      <c r="C208" s="40"/>
      <c r="D208" s="40"/>
      <c r="E208" s="40"/>
      <c r="F208" s="40"/>
      <c r="G208" s="40"/>
      <c r="H208" s="40"/>
      <c r="I208" s="40"/>
      <c r="J208" s="40"/>
      <c r="K208" s="40"/>
      <c r="M208" s="40"/>
      <c r="N208" s="40"/>
      <c r="O208" s="40"/>
      <c r="P208" s="40"/>
      <c r="Q208" s="40"/>
      <c r="R208" s="40"/>
      <c r="S208" s="40"/>
      <c r="T208" s="40"/>
      <c r="U208" s="40"/>
      <c r="V208" s="40"/>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row>
    <row r="209" spans="2:94">
      <c r="B209" s="40"/>
      <c r="C209" s="40"/>
      <c r="D209" s="40"/>
      <c r="E209" s="40"/>
      <c r="F209" s="40"/>
      <c r="G209" s="40"/>
      <c r="H209" s="40"/>
      <c r="I209" s="40"/>
      <c r="J209" s="40"/>
      <c r="K209" s="40"/>
      <c r="M209" s="40"/>
      <c r="N209" s="40"/>
      <c r="O209" s="40"/>
      <c r="P209" s="40"/>
      <c r="Q209" s="40"/>
      <c r="R209" s="40"/>
      <c r="S209" s="40"/>
      <c r="T209" s="40"/>
      <c r="U209" s="40"/>
      <c r="V209" s="40"/>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row>
    <row r="210" spans="2:94">
      <c r="B210" s="40"/>
      <c r="C210" s="40"/>
      <c r="D210" s="40"/>
      <c r="E210" s="40"/>
      <c r="F210" s="40"/>
      <c r="G210" s="40"/>
      <c r="H210" s="40"/>
      <c r="I210" s="40"/>
      <c r="J210" s="40"/>
      <c r="K210" s="40"/>
      <c r="M210" s="40"/>
      <c r="N210" s="40"/>
      <c r="O210" s="40"/>
      <c r="P210" s="40"/>
      <c r="Q210" s="40"/>
      <c r="R210" s="40"/>
      <c r="S210" s="40"/>
      <c r="T210" s="40"/>
      <c r="U210" s="40"/>
      <c r="V210" s="40"/>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row>
    <row r="211" spans="2:94">
      <c r="B211" s="40"/>
      <c r="C211" s="40"/>
      <c r="D211" s="40"/>
      <c r="E211" s="40"/>
      <c r="F211" s="40"/>
      <c r="G211" s="40"/>
      <c r="H211" s="40"/>
      <c r="I211" s="40"/>
      <c r="J211" s="40"/>
      <c r="K211" s="40"/>
      <c r="M211" s="40"/>
      <c r="N211" s="40"/>
      <c r="O211" s="40"/>
      <c r="P211" s="40"/>
      <c r="Q211" s="40"/>
      <c r="R211" s="40"/>
      <c r="S211" s="40"/>
      <c r="T211" s="40"/>
      <c r="U211" s="40"/>
      <c r="V211" s="40"/>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row>
    <row r="212" spans="2:94">
      <c r="B212" s="40"/>
      <c r="C212" s="40"/>
      <c r="D212" s="40"/>
      <c r="E212" s="40"/>
      <c r="F212" s="40"/>
      <c r="G212" s="40"/>
      <c r="H212" s="40"/>
      <c r="I212" s="40"/>
      <c r="J212" s="40"/>
      <c r="K212" s="40"/>
      <c r="M212" s="40"/>
      <c r="N212" s="40"/>
      <c r="O212" s="40"/>
      <c r="P212" s="40"/>
      <c r="Q212" s="40"/>
      <c r="R212" s="40"/>
      <c r="S212" s="40"/>
      <c r="T212" s="40"/>
      <c r="U212" s="40"/>
      <c r="V212" s="40"/>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row>
    <row r="213" spans="2:94">
      <c r="B213" s="40"/>
      <c r="C213" s="40"/>
      <c r="D213" s="40"/>
      <c r="E213" s="40"/>
      <c r="F213" s="40"/>
      <c r="G213" s="40"/>
      <c r="H213" s="40"/>
      <c r="I213" s="40"/>
      <c r="J213" s="40"/>
      <c r="K213" s="40"/>
      <c r="M213" s="40"/>
      <c r="N213" s="40"/>
      <c r="O213" s="40"/>
      <c r="P213" s="40"/>
      <c r="Q213" s="40"/>
      <c r="R213" s="40"/>
      <c r="S213" s="40"/>
      <c r="T213" s="40"/>
      <c r="U213" s="40"/>
      <c r="V213" s="40"/>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row>
    <row r="214" spans="2:94">
      <c r="B214" s="40"/>
      <c r="C214" s="40"/>
      <c r="D214" s="40"/>
      <c r="E214" s="40"/>
      <c r="F214" s="40"/>
      <c r="G214" s="40"/>
      <c r="H214" s="40"/>
      <c r="I214" s="40"/>
      <c r="J214" s="40"/>
      <c r="K214" s="40"/>
      <c r="M214" s="40"/>
      <c r="N214" s="40"/>
      <c r="O214" s="40"/>
      <c r="P214" s="40"/>
      <c r="Q214" s="40"/>
      <c r="R214" s="40"/>
      <c r="S214" s="40"/>
      <c r="T214" s="40"/>
      <c r="U214" s="40"/>
      <c r="V214" s="40"/>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row>
    <row r="215" spans="2:94">
      <c r="B215" s="40"/>
      <c r="C215" s="40"/>
      <c r="D215" s="40"/>
      <c r="E215" s="40"/>
      <c r="F215" s="40"/>
      <c r="G215" s="40"/>
      <c r="H215" s="40"/>
      <c r="I215" s="40"/>
      <c r="J215" s="40"/>
      <c r="K215" s="40"/>
      <c r="M215" s="40"/>
      <c r="N215" s="40"/>
      <c r="O215" s="40"/>
      <c r="P215" s="40"/>
      <c r="Q215" s="40"/>
      <c r="R215" s="40"/>
      <c r="S215" s="40"/>
      <c r="T215" s="40"/>
      <c r="U215" s="40"/>
      <c r="V215" s="40"/>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row>
    <row r="216" spans="2:94">
      <c r="B216" s="40"/>
      <c r="C216" s="40"/>
      <c r="D216" s="40"/>
      <c r="E216" s="40"/>
      <c r="F216" s="40"/>
      <c r="G216" s="40"/>
      <c r="H216" s="40"/>
      <c r="I216" s="40"/>
      <c r="J216" s="40"/>
      <c r="K216" s="40"/>
      <c r="M216" s="40"/>
      <c r="N216" s="40"/>
      <c r="O216" s="40"/>
      <c r="P216" s="40"/>
      <c r="Q216" s="40"/>
      <c r="R216" s="40"/>
      <c r="S216" s="40"/>
      <c r="T216" s="40"/>
      <c r="U216" s="40"/>
      <c r="V216" s="40"/>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row>
    <row r="217" spans="2:94">
      <c r="B217" s="40"/>
      <c r="C217" s="40"/>
      <c r="D217" s="40"/>
      <c r="E217" s="40"/>
      <c r="F217" s="40"/>
      <c r="G217" s="40"/>
      <c r="H217" s="40"/>
      <c r="I217" s="40"/>
      <c r="J217" s="40"/>
      <c r="K217" s="40"/>
      <c r="M217" s="40"/>
      <c r="N217" s="40"/>
      <c r="O217" s="40"/>
      <c r="P217" s="40"/>
      <c r="Q217" s="40"/>
      <c r="R217" s="40"/>
      <c r="S217" s="40"/>
      <c r="T217" s="40"/>
      <c r="U217" s="40"/>
      <c r="V217" s="40"/>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row>
    <row r="218" spans="2:94">
      <c r="B218" s="40"/>
      <c r="C218" s="40"/>
      <c r="D218" s="40"/>
      <c r="E218" s="40"/>
      <c r="F218" s="40"/>
      <c r="G218" s="40"/>
      <c r="H218" s="40"/>
      <c r="I218" s="40"/>
      <c r="J218" s="40"/>
      <c r="K218" s="40"/>
      <c r="M218" s="40"/>
      <c r="N218" s="40"/>
      <c r="O218" s="40"/>
      <c r="P218" s="40"/>
      <c r="Q218" s="40"/>
      <c r="R218" s="40"/>
      <c r="S218" s="40"/>
      <c r="T218" s="40"/>
      <c r="U218" s="40"/>
      <c r="V218" s="40"/>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c r="CK218" s="31"/>
      <c r="CL218" s="31"/>
      <c r="CM218" s="31"/>
      <c r="CN218" s="31"/>
      <c r="CO218" s="31"/>
      <c r="CP218" s="31"/>
    </row>
    <row r="219" spans="2:94">
      <c r="B219" s="40"/>
      <c r="C219" s="40"/>
      <c r="D219" s="40"/>
      <c r="E219" s="40"/>
      <c r="F219" s="40"/>
      <c r="G219" s="40"/>
      <c r="H219" s="40"/>
      <c r="I219" s="40"/>
      <c r="J219" s="40"/>
      <c r="K219" s="40"/>
      <c r="M219" s="40"/>
      <c r="N219" s="40"/>
      <c r="O219" s="40"/>
      <c r="P219" s="40"/>
      <c r="Q219" s="40"/>
      <c r="R219" s="40"/>
      <c r="S219" s="40"/>
      <c r="T219" s="40"/>
      <c r="U219" s="40"/>
      <c r="V219" s="40"/>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row>
    <row r="220" spans="2:94">
      <c r="B220" s="40"/>
      <c r="C220" s="40"/>
      <c r="D220" s="40"/>
      <c r="E220" s="40"/>
      <c r="F220" s="40"/>
      <c r="G220" s="40"/>
      <c r="H220" s="40"/>
      <c r="I220" s="40"/>
      <c r="J220" s="40"/>
      <c r="K220" s="40"/>
      <c r="M220" s="40"/>
      <c r="N220" s="40"/>
      <c r="O220" s="40"/>
      <c r="P220" s="40"/>
      <c r="Q220" s="40"/>
      <c r="R220" s="40"/>
      <c r="S220" s="40"/>
      <c r="T220" s="40"/>
      <c r="U220" s="40"/>
      <c r="V220" s="40"/>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row>
    <row r="221" spans="2:94">
      <c r="B221" s="40"/>
      <c r="C221" s="40"/>
      <c r="D221" s="40"/>
      <c r="E221" s="40"/>
      <c r="F221" s="40"/>
      <c r="G221" s="40"/>
      <c r="H221" s="40"/>
      <c r="I221" s="40"/>
      <c r="J221" s="40"/>
      <c r="K221" s="40"/>
      <c r="M221" s="40"/>
      <c r="N221" s="40"/>
      <c r="O221" s="40"/>
      <c r="P221" s="40"/>
      <c r="Q221" s="40"/>
      <c r="R221" s="40"/>
      <c r="S221" s="40"/>
      <c r="T221" s="40"/>
      <c r="U221" s="40"/>
      <c r="V221" s="40"/>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row>
    <row r="222" spans="2:94">
      <c r="B222" s="40"/>
      <c r="C222" s="40"/>
      <c r="D222" s="40"/>
      <c r="E222" s="40"/>
      <c r="F222" s="40"/>
      <c r="G222" s="40"/>
      <c r="H222" s="40"/>
      <c r="I222" s="40"/>
      <c r="J222" s="40"/>
      <c r="K222" s="40"/>
      <c r="M222" s="40"/>
      <c r="N222" s="40"/>
      <c r="O222" s="40"/>
      <c r="P222" s="40"/>
      <c r="Q222" s="40"/>
      <c r="R222" s="40"/>
      <c r="S222" s="40"/>
      <c r="T222" s="40"/>
      <c r="U222" s="40"/>
      <c r="V222" s="40"/>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c r="CK222" s="31"/>
      <c r="CL222" s="31"/>
      <c r="CM222" s="31"/>
      <c r="CN222" s="31"/>
      <c r="CO222" s="31"/>
      <c r="CP222" s="31"/>
    </row>
    <row r="223" spans="2:94">
      <c r="B223" s="40"/>
      <c r="C223" s="40"/>
      <c r="D223" s="40"/>
      <c r="E223" s="40"/>
      <c r="F223" s="40"/>
      <c r="G223" s="40"/>
      <c r="H223" s="40"/>
      <c r="I223" s="40"/>
      <c r="J223" s="40"/>
      <c r="K223" s="40"/>
      <c r="M223" s="40"/>
      <c r="N223" s="40"/>
      <c r="O223" s="40"/>
      <c r="P223" s="40"/>
      <c r="Q223" s="40"/>
      <c r="R223" s="40"/>
      <c r="S223" s="40"/>
      <c r="T223" s="40"/>
      <c r="U223" s="40"/>
      <c r="V223" s="40"/>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c r="CK223" s="31"/>
      <c r="CL223" s="31"/>
      <c r="CM223" s="31"/>
      <c r="CN223" s="31"/>
      <c r="CO223" s="31"/>
      <c r="CP223" s="31"/>
    </row>
    <row r="224" spans="2:94">
      <c r="B224" s="40"/>
      <c r="C224" s="40"/>
      <c r="D224" s="40"/>
      <c r="E224" s="40"/>
      <c r="F224" s="40"/>
      <c r="G224" s="40"/>
      <c r="H224" s="40"/>
      <c r="I224" s="40"/>
      <c r="J224" s="40"/>
      <c r="K224" s="40"/>
      <c r="M224" s="40"/>
      <c r="N224" s="40"/>
      <c r="O224" s="40"/>
      <c r="P224" s="40"/>
      <c r="Q224" s="40"/>
      <c r="R224" s="40"/>
      <c r="S224" s="40"/>
      <c r="T224" s="40"/>
      <c r="U224" s="40"/>
      <c r="V224" s="40"/>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row>
    <row r="225" spans="2:94">
      <c r="B225" s="40"/>
      <c r="C225" s="40"/>
      <c r="D225" s="40"/>
      <c r="E225" s="40"/>
      <c r="F225" s="40"/>
      <c r="G225" s="40"/>
      <c r="H225" s="40"/>
      <c r="I225" s="40"/>
      <c r="J225" s="40"/>
      <c r="K225" s="40"/>
      <c r="M225" s="40"/>
      <c r="N225" s="40"/>
      <c r="O225" s="40"/>
      <c r="P225" s="40"/>
      <c r="Q225" s="40"/>
      <c r="R225" s="40"/>
      <c r="S225" s="40"/>
      <c r="T225" s="40"/>
      <c r="U225" s="40"/>
      <c r="V225" s="40"/>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row>
    <row r="226" spans="2:94">
      <c r="B226" s="40"/>
      <c r="C226" s="40"/>
      <c r="D226" s="40"/>
      <c r="E226" s="40"/>
      <c r="F226" s="40"/>
      <c r="G226" s="40"/>
      <c r="H226" s="40"/>
      <c r="I226" s="40"/>
      <c r="J226" s="40"/>
      <c r="K226" s="40"/>
      <c r="M226" s="40"/>
      <c r="N226" s="40"/>
      <c r="O226" s="40"/>
      <c r="P226" s="40"/>
      <c r="Q226" s="40"/>
      <c r="R226" s="40"/>
      <c r="S226" s="40"/>
      <c r="T226" s="40"/>
      <c r="U226" s="40"/>
      <c r="V226" s="40"/>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row>
    <row r="227" spans="2:94">
      <c r="B227" s="40"/>
      <c r="C227" s="40"/>
      <c r="D227" s="40"/>
      <c r="E227" s="40"/>
      <c r="F227" s="40"/>
      <c r="G227" s="40"/>
      <c r="H227" s="40"/>
      <c r="I227" s="40"/>
      <c r="J227" s="40"/>
      <c r="K227" s="40"/>
      <c r="M227" s="40"/>
      <c r="N227" s="40"/>
      <c r="O227" s="40"/>
      <c r="P227" s="40"/>
      <c r="Q227" s="40"/>
      <c r="R227" s="40"/>
      <c r="S227" s="40"/>
      <c r="T227" s="40"/>
      <c r="U227" s="40"/>
      <c r="V227" s="40"/>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row>
    <row r="228" spans="2:94">
      <c r="B228" s="40"/>
      <c r="C228" s="40"/>
      <c r="D228" s="40"/>
      <c r="E228" s="40"/>
      <c r="F228" s="40"/>
      <c r="G228" s="40"/>
      <c r="H228" s="40"/>
      <c r="I228" s="40"/>
      <c r="J228" s="40"/>
      <c r="K228" s="40"/>
      <c r="M228" s="40"/>
      <c r="N228" s="40"/>
      <c r="O228" s="40"/>
      <c r="P228" s="40"/>
      <c r="Q228" s="40"/>
      <c r="R228" s="40"/>
      <c r="S228" s="40"/>
      <c r="T228" s="40"/>
      <c r="U228" s="40"/>
      <c r="V228" s="40"/>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row>
    <row r="229" spans="2:94">
      <c r="B229" s="40"/>
      <c r="C229" s="40"/>
      <c r="D229" s="40"/>
      <c r="E229" s="40"/>
      <c r="F229" s="40"/>
      <c r="G229" s="40"/>
      <c r="H229" s="40"/>
      <c r="I229" s="40"/>
      <c r="J229" s="40"/>
      <c r="K229" s="40"/>
      <c r="M229" s="40"/>
      <c r="N229" s="40"/>
      <c r="O229" s="40"/>
      <c r="P229" s="40"/>
      <c r="Q229" s="40"/>
      <c r="R229" s="40"/>
      <c r="S229" s="40"/>
      <c r="T229" s="40"/>
      <c r="U229" s="40"/>
      <c r="V229" s="40"/>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row>
    <row r="230" spans="2:94">
      <c r="B230" s="40"/>
      <c r="C230" s="40"/>
      <c r="D230" s="40"/>
      <c r="E230" s="40"/>
      <c r="F230" s="40"/>
      <c r="G230" s="40"/>
      <c r="H230" s="40"/>
      <c r="I230" s="40"/>
      <c r="J230" s="40"/>
      <c r="K230" s="40"/>
      <c r="M230" s="40"/>
      <c r="N230" s="40"/>
      <c r="O230" s="40"/>
      <c r="P230" s="40"/>
      <c r="Q230" s="40"/>
      <c r="R230" s="40"/>
      <c r="S230" s="40"/>
      <c r="T230" s="40"/>
      <c r="U230" s="40"/>
      <c r="V230" s="40"/>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31"/>
    </row>
    <row r="231" spans="2:94">
      <c r="B231" s="40"/>
      <c r="C231" s="40"/>
      <c r="D231" s="40"/>
      <c r="E231" s="40"/>
      <c r="F231" s="40"/>
      <c r="G231" s="40"/>
      <c r="H231" s="40"/>
      <c r="I231" s="40"/>
      <c r="J231" s="40"/>
      <c r="K231" s="40"/>
      <c r="M231" s="40"/>
      <c r="N231" s="40"/>
      <c r="O231" s="40"/>
      <c r="P231" s="40"/>
      <c r="Q231" s="40"/>
      <c r="R231" s="40"/>
      <c r="S231" s="40"/>
      <c r="T231" s="40"/>
      <c r="U231" s="40"/>
      <c r="V231" s="40"/>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31"/>
    </row>
    <row r="232" spans="2:94">
      <c r="B232" s="40"/>
      <c r="C232" s="40"/>
      <c r="D232" s="40"/>
      <c r="E232" s="40"/>
      <c r="F232" s="40"/>
      <c r="G232" s="40"/>
      <c r="H232" s="40"/>
      <c r="I232" s="40"/>
      <c r="J232" s="40"/>
      <c r="K232" s="40"/>
      <c r="M232" s="40"/>
      <c r="N232" s="40"/>
      <c r="O232" s="40"/>
      <c r="P232" s="40"/>
      <c r="Q232" s="40"/>
      <c r="R232" s="40"/>
      <c r="S232" s="40"/>
      <c r="T232" s="40"/>
      <c r="U232" s="40"/>
      <c r="V232" s="40"/>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31"/>
    </row>
    <row r="233" spans="2:94">
      <c r="B233" s="40"/>
      <c r="C233" s="40"/>
      <c r="D233" s="40"/>
      <c r="E233" s="40"/>
      <c r="F233" s="40"/>
      <c r="G233" s="40"/>
      <c r="H233" s="40"/>
      <c r="I233" s="40"/>
      <c r="J233" s="40"/>
      <c r="K233" s="40"/>
      <c r="M233" s="40"/>
      <c r="N233" s="40"/>
      <c r="O233" s="40"/>
      <c r="P233" s="40"/>
      <c r="Q233" s="40"/>
      <c r="R233" s="40"/>
      <c r="S233" s="40"/>
      <c r="T233" s="40"/>
      <c r="U233" s="40"/>
      <c r="V233" s="40"/>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row>
    <row r="234" spans="2:94">
      <c r="B234" s="40"/>
      <c r="C234" s="40"/>
      <c r="D234" s="40"/>
      <c r="E234" s="40"/>
      <c r="F234" s="40"/>
      <c r="G234" s="40"/>
      <c r="H234" s="40"/>
      <c r="I234" s="40"/>
      <c r="J234" s="40"/>
      <c r="K234" s="40"/>
      <c r="M234" s="40"/>
      <c r="N234" s="40"/>
      <c r="O234" s="40"/>
      <c r="P234" s="40"/>
      <c r="Q234" s="40"/>
      <c r="R234" s="40"/>
      <c r="S234" s="40"/>
      <c r="T234" s="40"/>
      <c r="U234" s="40"/>
      <c r="V234" s="40"/>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31"/>
    </row>
    <row r="235" spans="2:94">
      <c r="B235" s="40"/>
      <c r="C235" s="40"/>
      <c r="D235" s="40"/>
      <c r="E235" s="40"/>
      <c r="F235" s="40"/>
      <c r="G235" s="40"/>
      <c r="H235" s="40"/>
      <c r="I235" s="40"/>
      <c r="J235" s="40"/>
      <c r="K235" s="40"/>
      <c r="M235" s="40"/>
      <c r="N235" s="40"/>
      <c r="O235" s="40"/>
      <c r="P235" s="40"/>
      <c r="Q235" s="40"/>
      <c r="R235" s="40"/>
      <c r="S235" s="40"/>
      <c r="T235" s="40"/>
      <c r="U235" s="40"/>
      <c r="V235" s="40"/>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c r="CK235" s="31"/>
      <c r="CL235" s="31"/>
      <c r="CM235" s="31"/>
      <c r="CN235" s="31"/>
      <c r="CO235" s="31"/>
      <c r="CP235" s="31"/>
    </row>
    <row r="236" spans="2:94">
      <c r="B236" s="40"/>
      <c r="C236" s="40"/>
      <c r="D236" s="40"/>
      <c r="E236" s="40"/>
      <c r="F236" s="40"/>
      <c r="G236" s="40"/>
      <c r="H236" s="40"/>
      <c r="I236" s="40"/>
      <c r="J236" s="40"/>
      <c r="K236" s="40"/>
      <c r="M236" s="40"/>
      <c r="N236" s="40"/>
      <c r="O236" s="40"/>
      <c r="P236" s="40"/>
      <c r="Q236" s="40"/>
      <c r="R236" s="40"/>
      <c r="S236" s="40"/>
      <c r="T236" s="40"/>
      <c r="U236" s="40"/>
      <c r="V236" s="40"/>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row>
    <row r="237" spans="2:94">
      <c r="B237" s="40"/>
      <c r="C237" s="40"/>
      <c r="D237" s="40"/>
      <c r="E237" s="40"/>
      <c r="F237" s="40"/>
      <c r="G237" s="40"/>
      <c r="H237" s="40"/>
      <c r="I237" s="40"/>
      <c r="J237" s="40"/>
      <c r="K237" s="40"/>
      <c r="M237" s="40"/>
      <c r="N237" s="40"/>
      <c r="O237" s="40"/>
      <c r="P237" s="40"/>
      <c r="Q237" s="40"/>
      <c r="R237" s="40"/>
      <c r="S237" s="40"/>
      <c r="T237" s="40"/>
      <c r="U237" s="40"/>
      <c r="V237" s="40"/>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row>
    <row r="238" spans="2:94">
      <c r="B238" s="40"/>
      <c r="C238" s="40"/>
      <c r="D238" s="40"/>
      <c r="E238" s="40"/>
      <c r="F238" s="40"/>
      <c r="G238" s="40"/>
      <c r="H238" s="40"/>
      <c r="I238" s="40"/>
      <c r="J238" s="40"/>
      <c r="K238" s="40"/>
      <c r="M238" s="40"/>
      <c r="N238" s="40"/>
      <c r="O238" s="40"/>
      <c r="P238" s="40"/>
      <c r="Q238" s="40"/>
      <c r="R238" s="40"/>
      <c r="S238" s="40"/>
      <c r="T238" s="40"/>
      <c r="U238" s="40"/>
      <c r="V238" s="40"/>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row>
    <row r="239" spans="2:94">
      <c r="B239" s="40"/>
      <c r="C239" s="40"/>
      <c r="D239" s="40"/>
      <c r="E239" s="40"/>
      <c r="F239" s="40"/>
      <c r="G239" s="40"/>
      <c r="H239" s="40"/>
      <c r="I239" s="40"/>
      <c r="J239" s="40"/>
      <c r="K239" s="40"/>
      <c r="M239" s="40"/>
      <c r="N239" s="40"/>
      <c r="O239" s="40"/>
      <c r="P239" s="40"/>
      <c r="Q239" s="40"/>
      <c r="R239" s="40"/>
      <c r="S239" s="40"/>
      <c r="T239" s="40"/>
      <c r="U239" s="40"/>
      <c r="V239" s="40"/>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row>
    <row r="240" spans="2:94">
      <c r="B240" s="40"/>
      <c r="C240" s="40"/>
      <c r="D240" s="40"/>
      <c r="E240" s="40"/>
      <c r="F240" s="40"/>
      <c r="G240" s="40"/>
      <c r="H240" s="40"/>
      <c r="I240" s="40"/>
      <c r="J240" s="40"/>
      <c r="K240" s="40"/>
      <c r="M240" s="40"/>
      <c r="N240" s="40"/>
      <c r="O240" s="40"/>
      <c r="P240" s="40"/>
      <c r="Q240" s="40"/>
      <c r="R240" s="40"/>
      <c r="S240" s="40"/>
      <c r="T240" s="40"/>
      <c r="U240" s="40"/>
      <c r="V240" s="40"/>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row>
    <row r="241" spans="2:94">
      <c r="B241" s="40"/>
      <c r="C241" s="40"/>
      <c r="D241" s="40"/>
      <c r="E241" s="40"/>
      <c r="F241" s="40"/>
      <c r="G241" s="40"/>
      <c r="H241" s="40"/>
      <c r="I241" s="40"/>
      <c r="J241" s="40"/>
      <c r="K241" s="40"/>
      <c r="M241" s="40"/>
      <c r="N241" s="40"/>
      <c r="O241" s="40"/>
      <c r="P241" s="40"/>
      <c r="Q241" s="40"/>
      <c r="R241" s="40"/>
      <c r="S241" s="40"/>
      <c r="T241" s="40"/>
      <c r="U241" s="40"/>
      <c r="V241" s="40"/>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row>
    <row r="242" spans="2:94">
      <c r="B242" s="40"/>
      <c r="C242" s="40"/>
      <c r="D242" s="40"/>
      <c r="E242" s="40"/>
      <c r="F242" s="40"/>
      <c r="G242" s="40"/>
      <c r="H242" s="40"/>
      <c r="I242" s="40"/>
      <c r="J242" s="40"/>
      <c r="K242" s="40"/>
      <c r="M242" s="40"/>
      <c r="N242" s="40"/>
      <c r="O242" s="40"/>
      <c r="P242" s="40"/>
      <c r="Q242" s="40"/>
      <c r="R242" s="40"/>
      <c r="S242" s="40"/>
      <c r="T242" s="40"/>
      <c r="U242" s="40"/>
      <c r="V242" s="40"/>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row>
    <row r="243" spans="2:94">
      <c r="B243" s="40"/>
      <c r="C243" s="40"/>
      <c r="D243" s="40"/>
      <c r="E243" s="40"/>
      <c r="F243" s="40"/>
      <c r="G243" s="40"/>
      <c r="H243" s="40"/>
      <c r="I243" s="40"/>
      <c r="J243" s="40"/>
      <c r="K243" s="40"/>
      <c r="M243" s="40"/>
      <c r="N243" s="40"/>
      <c r="O243" s="40"/>
      <c r="P243" s="40"/>
      <c r="Q243" s="40"/>
      <c r="R243" s="40"/>
      <c r="S243" s="40"/>
      <c r="T243" s="40"/>
      <c r="U243" s="40"/>
      <c r="V243" s="40"/>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row>
    <row r="244" spans="2:94">
      <c r="B244" s="40"/>
      <c r="C244" s="40"/>
      <c r="D244" s="40"/>
      <c r="E244" s="40"/>
      <c r="F244" s="40"/>
      <c r="G244" s="40"/>
      <c r="H244" s="40"/>
      <c r="I244" s="40"/>
      <c r="J244" s="40"/>
      <c r="K244" s="40"/>
      <c r="M244" s="40"/>
      <c r="N244" s="40"/>
      <c r="O244" s="40"/>
      <c r="P244" s="40"/>
      <c r="Q244" s="40"/>
      <c r="R244" s="40"/>
      <c r="S244" s="40"/>
      <c r="T244" s="40"/>
      <c r="U244" s="40"/>
      <c r="V244" s="40"/>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row>
    <row r="245" spans="2:94">
      <c r="B245" s="40"/>
      <c r="C245" s="40"/>
      <c r="D245" s="40"/>
      <c r="E245" s="40"/>
      <c r="F245" s="40"/>
      <c r="G245" s="40"/>
      <c r="H245" s="40"/>
      <c r="I245" s="40"/>
      <c r="J245" s="40"/>
      <c r="K245" s="40"/>
      <c r="M245" s="40"/>
      <c r="N245" s="40"/>
      <c r="O245" s="40"/>
      <c r="P245" s="40"/>
      <c r="Q245" s="40"/>
      <c r="R245" s="40"/>
      <c r="S245" s="40"/>
      <c r="T245" s="40"/>
      <c r="U245" s="40"/>
      <c r="V245" s="40"/>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row>
    <row r="246" spans="2:94">
      <c r="B246" s="40"/>
      <c r="C246" s="40"/>
      <c r="D246" s="40"/>
      <c r="E246" s="40"/>
      <c r="F246" s="40"/>
      <c r="G246" s="40"/>
      <c r="H246" s="40"/>
      <c r="I246" s="40"/>
      <c r="J246" s="40"/>
      <c r="K246" s="40"/>
      <c r="M246" s="40"/>
      <c r="N246" s="40"/>
      <c r="O246" s="40"/>
      <c r="P246" s="40"/>
      <c r="Q246" s="40"/>
      <c r="R246" s="40"/>
      <c r="S246" s="40"/>
      <c r="T246" s="40"/>
      <c r="U246" s="40"/>
      <c r="V246" s="40"/>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row>
    <row r="247" spans="2:94">
      <c r="B247" s="40"/>
      <c r="C247" s="40"/>
      <c r="D247" s="40"/>
      <c r="E247" s="40"/>
      <c r="F247" s="40"/>
      <c r="G247" s="40"/>
      <c r="H247" s="40"/>
      <c r="I247" s="40"/>
      <c r="J247" s="40"/>
      <c r="K247" s="40"/>
      <c r="M247" s="40"/>
      <c r="N247" s="40"/>
      <c r="O247" s="40"/>
      <c r="P247" s="40"/>
      <c r="Q247" s="40"/>
      <c r="R247" s="40"/>
      <c r="S247" s="40"/>
      <c r="T247" s="40"/>
      <c r="U247" s="40"/>
      <c r="V247" s="40"/>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row>
    <row r="248" spans="2:94">
      <c r="B248" s="40"/>
      <c r="C248" s="40"/>
      <c r="D248" s="40"/>
      <c r="E248" s="40"/>
      <c r="F248" s="40"/>
      <c r="G248" s="40"/>
      <c r="H248" s="40"/>
      <c r="I248" s="40"/>
      <c r="J248" s="40"/>
      <c r="K248" s="40"/>
      <c r="M248" s="40"/>
      <c r="N248" s="40"/>
      <c r="O248" s="40"/>
      <c r="P248" s="40"/>
      <c r="Q248" s="40"/>
      <c r="R248" s="40"/>
      <c r="S248" s="40"/>
      <c r="T248" s="40"/>
      <c r="U248" s="40"/>
      <c r="V248" s="40"/>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row>
    <row r="249" spans="2:94">
      <c r="B249" s="40"/>
      <c r="C249" s="40"/>
      <c r="D249" s="40"/>
      <c r="E249" s="40"/>
      <c r="F249" s="40"/>
      <c r="G249" s="40"/>
      <c r="H249" s="40"/>
      <c r="I249" s="40"/>
      <c r="J249" s="40"/>
      <c r="K249" s="40"/>
      <c r="M249" s="40"/>
      <c r="N249" s="40"/>
      <c r="O249" s="40"/>
      <c r="P249" s="40"/>
      <c r="Q249" s="40"/>
      <c r="R249" s="40"/>
      <c r="S249" s="40"/>
      <c r="T249" s="40"/>
      <c r="U249" s="40"/>
      <c r="V249" s="40"/>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row>
    <row r="250" spans="2:94">
      <c r="B250" s="40"/>
      <c r="C250" s="40"/>
      <c r="D250" s="40"/>
      <c r="E250" s="40"/>
      <c r="F250" s="40"/>
      <c r="G250" s="40"/>
      <c r="H250" s="40"/>
      <c r="I250" s="40"/>
      <c r="J250" s="40"/>
      <c r="K250" s="40"/>
      <c r="M250" s="40"/>
      <c r="N250" s="40"/>
      <c r="O250" s="40"/>
      <c r="P250" s="40"/>
      <c r="Q250" s="40"/>
      <c r="R250" s="40"/>
      <c r="S250" s="40"/>
      <c r="T250" s="40"/>
      <c r="U250" s="40"/>
      <c r="V250" s="40"/>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row>
    <row r="251" spans="2:94">
      <c r="B251" s="40"/>
      <c r="C251" s="40"/>
      <c r="D251" s="40"/>
      <c r="E251" s="40"/>
      <c r="F251" s="40"/>
      <c r="G251" s="40"/>
      <c r="H251" s="40"/>
      <c r="I251" s="40"/>
      <c r="J251" s="40"/>
      <c r="K251" s="40"/>
      <c r="M251" s="40"/>
      <c r="N251" s="40"/>
      <c r="O251" s="40"/>
      <c r="P251" s="40"/>
      <c r="Q251" s="40"/>
      <c r="R251" s="40"/>
      <c r="S251" s="40"/>
      <c r="T251" s="40"/>
      <c r="U251" s="40"/>
      <c r="V251" s="40"/>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row>
    <row r="252" spans="2:94">
      <c r="B252" s="40"/>
      <c r="C252" s="40"/>
      <c r="D252" s="40"/>
      <c r="E252" s="40"/>
      <c r="F252" s="40"/>
      <c r="G252" s="40"/>
      <c r="H252" s="40"/>
      <c r="I252" s="40"/>
      <c r="J252" s="40"/>
      <c r="K252" s="40"/>
      <c r="M252" s="40"/>
      <c r="N252" s="40"/>
      <c r="O252" s="40"/>
      <c r="P252" s="40"/>
      <c r="Q252" s="40"/>
      <c r="R252" s="40"/>
      <c r="S252" s="40"/>
      <c r="T252" s="40"/>
      <c r="U252" s="40"/>
      <c r="V252" s="40"/>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row>
    <row r="253" spans="2:94">
      <c r="B253" s="40"/>
      <c r="C253" s="40"/>
      <c r="D253" s="40"/>
      <c r="E253" s="40"/>
      <c r="F253" s="40"/>
      <c r="G253" s="40"/>
      <c r="H253" s="40"/>
      <c r="I253" s="40"/>
      <c r="J253" s="40"/>
      <c r="K253" s="40"/>
      <c r="M253" s="40"/>
      <c r="N253" s="40"/>
      <c r="O253" s="40"/>
      <c r="P253" s="40"/>
      <c r="Q253" s="40"/>
      <c r="R253" s="40"/>
      <c r="S253" s="40"/>
      <c r="T253" s="40"/>
      <c r="U253" s="40"/>
      <c r="V253" s="40"/>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row>
    <row r="254" spans="2:94">
      <c r="B254" s="40"/>
      <c r="C254" s="40"/>
      <c r="D254" s="40"/>
      <c r="E254" s="40"/>
      <c r="F254" s="40"/>
      <c r="G254" s="40"/>
      <c r="H254" s="40"/>
      <c r="I254" s="40"/>
      <c r="J254" s="40"/>
      <c r="K254" s="40"/>
      <c r="M254" s="40"/>
      <c r="N254" s="40"/>
      <c r="O254" s="40"/>
      <c r="P254" s="40"/>
      <c r="Q254" s="40"/>
      <c r="R254" s="40"/>
      <c r="S254" s="40"/>
      <c r="T254" s="40"/>
      <c r="U254" s="40"/>
      <c r="V254" s="40"/>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row>
    <row r="255" spans="2:94">
      <c r="B255" s="40"/>
      <c r="C255" s="40"/>
      <c r="D255" s="40"/>
      <c r="E255" s="40"/>
      <c r="F255" s="40"/>
      <c r="G255" s="40"/>
      <c r="H255" s="40"/>
      <c r="I255" s="40"/>
      <c r="J255" s="40"/>
      <c r="K255" s="40"/>
      <c r="M255" s="40"/>
      <c r="N255" s="40"/>
      <c r="O255" s="40"/>
      <c r="P255" s="40"/>
      <c r="Q255" s="40"/>
      <c r="R255" s="40"/>
      <c r="S255" s="40"/>
      <c r="T255" s="40"/>
      <c r="U255" s="40"/>
      <c r="V255" s="40"/>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row>
    <row r="256" spans="2:94">
      <c r="B256" s="40"/>
      <c r="C256" s="40"/>
      <c r="D256" s="40"/>
      <c r="E256" s="40"/>
      <c r="F256" s="40"/>
      <c r="G256" s="40"/>
      <c r="H256" s="40"/>
      <c r="I256" s="40"/>
      <c r="J256" s="40"/>
      <c r="K256" s="40"/>
      <c r="M256" s="40"/>
      <c r="N256" s="40"/>
      <c r="O256" s="40"/>
      <c r="P256" s="40"/>
      <c r="Q256" s="40"/>
      <c r="R256" s="40"/>
      <c r="S256" s="40"/>
      <c r="T256" s="40"/>
      <c r="U256" s="40"/>
      <c r="V256" s="40"/>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row>
    <row r="257" spans="2:94">
      <c r="B257" s="40"/>
      <c r="C257" s="40"/>
      <c r="D257" s="40"/>
      <c r="E257" s="40"/>
      <c r="F257" s="40"/>
      <c r="G257" s="40"/>
      <c r="H257" s="40"/>
      <c r="I257" s="40"/>
      <c r="J257" s="40"/>
      <c r="K257" s="40"/>
      <c r="M257" s="40"/>
      <c r="N257" s="40"/>
      <c r="O257" s="40"/>
      <c r="P257" s="40"/>
      <c r="Q257" s="40"/>
      <c r="R257" s="40"/>
      <c r="S257" s="40"/>
      <c r="T257" s="40"/>
      <c r="U257" s="40"/>
      <c r="V257" s="40"/>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row>
    <row r="258" spans="2:94">
      <c r="B258" s="40"/>
      <c r="C258" s="40"/>
      <c r="D258" s="40"/>
      <c r="E258" s="40"/>
      <c r="F258" s="40"/>
      <c r="G258" s="40"/>
      <c r="H258" s="40"/>
      <c r="I258" s="40"/>
      <c r="J258" s="40"/>
      <c r="K258" s="40"/>
      <c r="M258" s="40"/>
      <c r="N258" s="40"/>
      <c r="O258" s="40"/>
      <c r="P258" s="40"/>
      <c r="Q258" s="40"/>
      <c r="R258" s="40"/>
      <c r="S258" s="40"/>
      <c r="T258" s="40"/>
      <c r="U258" s="40"/>
      <c r="V258" s="40"/>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row>
    <row r="259" spans="2:94">
      <c r="B259" s="40"/>
      <c r="C259" s="40"/>
      <c r="D259" s="40"/>
      <c r="E259" s="40"/>
      <c r="F259" s="40"/>
      <c r="G259" s="40"/>
      <c r="H259" s="40"/>
      <c r="I259" s="40"/>
      <c r="J259" s="40"/>
      <c r="K259" s="40"/>
      <c r="M259" s="40"/>
      <c r="N259" s="40"/>
      <c r="O259" s="40"/>
      <c r="P259" s="40"/>
      <c r="Q259" s="40"/>
      <c r="R259" s="40"/>
      <c r="S259" s="40"/>
      <c r="T259" s="40"/>
      <c r="U259" s="40"/>
      <c r="V259" s="40"/>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row>
    <row r="260" spans="2:94">
      <c r="B260" s="40"/>
      <c r="C260" s="40"/>
      <c r="D260" s="40"/>
      <c r="E260" s="40"/>
      <c r="F260" s="40"/>
      <c r="G260" s="40"/>
      <c r="H260" s="40"/>
      <c r="I260" s="40"/>
      <c r="J260" s="40"/>
      <c r="K260" s="40"/>
      <c r="M260" s="40"/>
      <c r="N260" s="40"/>
      <c r="O260" s="40"/>
      <c r="P260" s="40"/>
      <c r="Q260" s="40"/>
      <c r="R260" s="40"/>
      <c r="S260" s="40"/>
      <c r="T260" s="40"/>
      <c r="U260" s="40"/>
      <c r="V260" s="40"/>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row>
    <row r="261" spans="2:94">
      <c r="B261" s="40"/>
      <c r="C261" s="40"/>
      <c r="D261" s="40"/>
      <c r="E261" s="40"/>
      <c r="F261" s="40"/>
      <c r="G261" s="40"/>
      <c r="H261" s="40"/>
      <c r="I261" s="40"/>
      <c r="J261" s="40"/>
      <c r="K261" s="40"/>
      <c r="M261" s="40"/>
      <c r="N261" s="40"/>
      <c r="O261" s="40"/>
      <c r="P261" s="40"/>
      <c r="Q261" s="40"/>
      <c r="R261" s="40"/>
      <c r="S261" s="40"/>
      <c r="T261" s="40"/>
      <c r="U261" s="40"/>
      <c r="V261" s="40"/>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row>
    <row r="262" spans="2:94">
      <c r="B262" s="40"/>
      <c r="C262" s="40"/>
      <c r="D262" s="40"/>
      <c r="E262" s="40"/>
      <c r="F262" s="40"/>
      <c r="G262" s="40"/>
      <c r="H262" s="40"/>
      <c r="I262" s="40"/>
      <c r="J262" s="40"/>
      <c r="K262" s="40"/>
      <c r="M262" s="40"/>
      <c r="N262" s="40"/>
      <c r="O262" s="40"/>
      <c r="P262" s="40"/>
      <c r="Q262" s="40"/>
      <c r="R262" s="40"/>
      <c r="S262" s="40"/>
      <c r="T262" s="40"/>
      <c r="U262" s="40"/>
      <c r="V262" s="40"/>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row>
    <row r="263" spans="2:94">
      <c r="B263" s="40"/>
      <c r="C263" s="40"/>
      <c r="D263" s="40"/>
      <c r="E263" s="40"/>
      <c r="F263" s="40"/>
      <c r="G263" s="40"/>
      <c r="H263" s="40"/>
      <c r="I263" s="40"/>
      <c r="J263" s="40"/>
      <c r="K263" s="40"/>
      <c r="M263" s="40"/>
      <c r="N263" s="40"/>
      <c r="O263" s="40"/>
      <c r="P263" s="40"/>
      <c r="Q263" s="40"/>
      <c r="R263" s="40"/>
      <c r="S263" s="40"/>
      <c r="T263" s="40"/>
      <c r="U263" s="40"/>
      <c r="V263" s="40"/>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row>
    <row r="264" spans="2:94">
      <c r="B264" s="40"/>
      <c r="C264" s="40"/>
      <c r="D264" s="40"/>
      <c r="E264" s="40"/>
      <c r="F264" s="40"/>
      <c r="G264" s="40"/>
      <c r="H264" s="40"/>
      <c r="I264" s="40"/>
      <c r="J264" s="40"/>
      <c r="K264" s="40"/>
      <c r="M264" s="40"/>
      <c r="N264" s="40"/>
      <c r="O264" s="40"/>
      <c r="P264" s="40"/>
      <c r="Q264" s="40"/>
      <c r="R264" s="40"/>
      <c r="S264" s="40"/>
      <c r="T264" s="40"/>
      <c r="U264" s="40"/>
      <c r="V264" s="40"/>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row>
    <row r="265" spans="2:94">
      <c r="B265" s="40"/>
      <c r="C265" s="40"/>
      <c r="D265" s="40"/>
      <c r="E265" s="40"/>
      <c r="F265" s="40"/>
      <c r="G265" s="40"/>
      <c r="H265" s="40"/>
      <c r="I265" s="40"/>
      <c r="J265" s="40"/>
      <c r="K265" s="40"/>
      <c r="M265" s="40"/>
      <c r="N265" s="40"/>
      <c r="O265" s="40"/>
      <c r="P265" s="40"/>
      <c r="Q265" s="40"/>
      <c r="R265" s="40"/>
      <c r="S265" s="40"/>
      <c r="T265" s="40"/>
      <c r="U265" s="40"/>
      <c r="V265" s="40"/>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row>
    <row r="266" spans="2:94">
      <c r="B266" s="40"/>
      <c r="C266" s="40"/>
      <c r="D266" s="40"/>
      <c r="E266" s="40"/>
      <c r="F266" s="40"/>
      <c r="G266" s="40"/>
      <c r="H266" s="40"/>
      <c r="I266" s="40"/>
      <c r="J266" s="40"/>
      <c r="K266" s="40"/>
      <c r="M266" s="40"/>
      <c r="N266" s="40"/>
      <c r="O266" s="40"/>
      <c r="P266" s="40"/>
      <c r="Q266" s="40"/>
      <c r="R266" s="40"/>
      <c r="S266" s="40"/>
      <c r="T266" s="40"/>
      <c r="U266" s="40"/>
      <c r="V266" s="40"/>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row>
    <row r="267" spans="2:94">
      <c r="B267" s="40"/>
      <c r="C267" s="40"/>
      <c r="D267" s="40"/>
      <c r="E267" s="40"/>
      <c r="F267" s="40"/>
      <c r="G267" s="40"/>
      <c r="H267" s="40"/>
      <c r="I267" s="40"/>
      <c r="J267" s="40"/>
      <c r="K267" s="40"/>
      <c r="M267" s="40"/>
      <c r="N267" s="40"/>
      <c r="O267" s="40"/>
      <c r="P267" s="40"/>
      <c r="Q267" s="40"/>
      <c r="R267" s="40"/>
      <c r="S267" s="40"/>
      <c r="T267" s="40"/>
      <c r="U267" s="40"/>
      <c r="V267" s="40"/>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row>
    <row r="268" spans="2:94">
      <c r="B268" s="40"/>
      <c r="C268" s="40"/>
      <c r="D268" s="40"/>
      <c r="E268" s="40"/>
      <c r="F268" s="40"/>
      <c r="G268" s="40"/>
      <c r="H268" s="40"/>
      <c r="I268" s="40"/>
      <c r="J268" s="40"/>
      <c r="K268" s="40"/>
      <c r="M268" s="40"/>
      <c r="N268" s="40"/>
      <c r="O268" s="40"/>
      <c r="P268" s="40"/>
      <c r="Q268" s="40"/>
      <c r="R268" s="40"/>
      <c r="S268" s="40"/>
      <c r="T268" s="40"/>
      <c r="U268" s="40"/>
      <c r="V268" s="40"/>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row>
    <row r="269" spans="2:94">
      <c r="B269" s="40"/>
      <c r="C269" s="40"/>
      <c r="D269" s="40"/>
      <c r="E269" s="40"/>
      <c r="F269" s="40"/>
      <c r="G269" s="40"/>
      <c r="H269" s="40"/>
      <c r="I269" s="40"/>
      <c r="J269" s="40"/>
      <c r="K269" s="40"/>
      <c r="M269" s="40"/>
      <c r="N269" s="40"/>
      <c r="O269" s="40"/>
      <c r="P269" s="40"/>
      <c r="Q269" s="40"/>
      <c r="R269" s="40"/>
      <c r="S269" s="40"/>
      <c r="T269" s="40"/>
      <c r="U269" s="40"/>
      <c r="V269" s="40"/>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row>
    <row r="270" spans="2:94">
      <c r="B270" s="40"/>
      <c r="C270" s="40"/>
      <c r="D270" s="40"/>
      <c r="E270" s="40"/>
      <c r="F270" s="40"/>
      <c r="G270" s="40"/>
      <c r="H270" s="40"/>
      <c r="I270" s="40"/>
      <c r="J270" s="40"/>
      <c r="K270" s="40"/>
      <c r="M270" s="40"/>
      <c r="N270" s="40"/>
      <c r="O270" s="40"/>
      <c r="P270" s="40"/>
      <c r="Q270" s="40"/>
      <c r="R270" s="40"/>
      <c r="S270" s="40"/>
      <c r="T270" s="40"/>
      <c r="U270" s="40"/>
      <c r="V270" s="40"/>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row>
    <row r="271" spans="2:94">
      <c r="B271" s="40"/>
      <c r="C271" s="40"/>
      <c r="D271" s="40"/>
      <c r="E271" s="40"/>
      <c r="F271" s="40"/>
      <c r="G271" s="40"/>
      <c r="H271" s="40"/>
      <c r="I271" s="40"/>
      <c r="J271" s="40"/>
      <c r="K271" s="40"/>
      <c r="M271" s="40"/>
      <c r="N271" s="40"/>
      <c r="O271" s="40"/>
      <c r="P271" s="40"/>
      <c r="Q271" s="40"/>
      <c r="R271" s="40"/>
      <c r="S271" s="40"/>
      <c r="T271" s="40"/>
      <c r="U271" s="40"/>
      <c r="V271" s="40"/>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row>
    <row r="272" spans="2:94">
      <c r="B272" s="40"/>
      <c r="C272" s="40"/>
      <c r="D272" s="40"/>
      <c r="E272" s="40"/>
      <c r="F272" s="40"/>
      <c r="G272" s="40"/>
      <c r="H272" s="40"/>
      <c r="I272" s="40"/>
      <c r="J272" s="40"/>
      <c r="K272" s="40"/>
      <c r="M272" s="40"/>
      <c r="N272" s="40"/>
      <c r="O272" s="40"/>
      <c r="P272" s="40"/>
      <c r="Q272" s="40"/>
      <c r="R272" s="40"/>
      <c r="S272" s="40"/>
      <c r="T272" s="40"/>
      <c r="U272" s="40"/>
      <c r="V272" s="40"/>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row>
    <row r="273" spans="2:94">
      <c r="B273" s="40"/>
      <c r="C273" s="40"/>
      <c r="D273" s="40"/>
      <c r="E273" s="40"/>
      <c r="F273" s="40"/>
      <c r="G273" s="40"/>
      <c r="H273" s="40"/>
      <c r="I273" s="40"/>
      <c r="J273" s="40"/>
      <c r="K273" s="40"/>
      <c r="M273" s="40"/>
      <c r="N273" s="40"/>
      <c r="O273" s="40"/>
      <c r="P273" s="40"/>
      <c r="Q273" s="40"/>
      <c r="R273" s="40"/>
      <c r="S273" s="40"/>
      <c r="T273" s="40"/>
      <c r="U273" s="40"/>
      <c r="V273" s="40"/>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row>
    <row r="274" spans="2:94">
      <c r="B274" s="40"/>
      <c r="C274" s="40"/>
      <c r="D274" s="40"/>
      <c r="E274" s="40"/>
      <c r="F274" s="40"/>
      <c r="G274" s="40"/>
      <c r="H274" s="40"/>
      <c r="I274" s="40"/>
      <c r="J274" s="40"/>
      <c r="K274" s="40"/>
      <c r="M274" s="40"/>
      <c r="N274" s="40"/>
      <c r="O274" s="40"/>
      <c r="P274" s="40"/>
      <c r="Q274" s="40"/>
      <c r="R274" s="40"/>
      <c r="S274" s="40"/>
      <c r="T274" s="40"/>
      <c r="U274" s="40"/>
      <c r="V274" s="40"/>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row>
    <row r="275" spans="2:94">
      <c r="B275" s="40"/>
      <c r="C275" s="40"/>
      <c r="D275" s="40"/>
      <c r="E275" s="40"/>
      <c r="F275" s="40"/>
      <c r="G275" s="40"/>
      <c r="H275" s="40"/>
      <c r="I275" s="40"/>
      <c r="J275" s="40"/>
      <c r="K275" s="40"/>
      <c r="M275" s="40"/>
      <c r="N275" s="40"/>
      <c r="O275" s="40"/>
      <c r="P275" s="40"/>
      <c r="Q275" s="40"/>
      <c r="R275" s="40"/>
      <c r="S275" s="40"/>
      <c r="T275" s="40"/>
      <c r="U275" s="40"/>
      <c r="V275" s="40"/>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row>
    <row r="276" spans="2:94">
      <c r="B276" s="40"/>
      <c r="C276" s="40"/>
      <c r="D276" s="40"/>
      <c r="E276" s="40"/>
      <c r="F276" s="40"/>
      <c r="G276" s="40"/>
      <c r="H276" s="40"/>
      <c r="I276" s="40"/>
      <c r="J276" s="40"/>
      <c r="K276" s="40"/>
      <c r="M276" s="40"/>
      <c r="N276" s="40"/>
      <c r="O276" s="40"/>
      <c r="P276" s="40"/>
      <c r="Q276" s="40"/>
      <c r="R276" s="40"/>
      <c r="S276" s="40"/>
      <c r="T276" s="40"/>
      <c r="U276" s="40"/>
      <c r="V276" s="40"/>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row>
    <row r="277" spans="2:94">
      <c r="B277" s="40"/>
      <c r="C277" s="40"/>
      <c r="D277" s="40"/>
      <c r="E277" s="40"/>
      <c r="F277" s="40"/>
      <c r="G277" s="40"/>
      <c r="H277" s="40"/>
      <c r="I277" s="40"/>
      <c r="J277" s="40"/>
      <c r="K277" s="40"/>
      <c r="M277" s="40"/>
      <c r="N277" s="40"/>
      <c r="O277" s="40"/>
      <c r="P277" s="40"/>
      <c r="Q277" s="40"/>
      <c r="R277" s="40"/>
      <c r="S277" s="40"/>
      <c r="T277" s="40"/>
      <c r="U277" s="40"/>
      <c r="V277" s="40"/>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row>
    <row r="278" spans="2:94">
      <c r="B278" s="40"/>
      <c r="C278" s="40"/>
      <c r="D278" s="40"/>
      <c r="E278" s="40"/>
      <c r="F278" s="40"/>
      <c r="G278" s="40"/>
      <c r="H278" s="40"/>
      <c r="I278" s="40"/>
      <c r="J278" s="40"/>
      <c r="K278" s="40"/>
      <c r="M278" s="40"/>
      <c r="N278" s="40"/>
      <c r="O278" s="40"/>
      <c r="P278" s="40"/>
      <c r="Q278" s="40"/>
      <c r="R278" s="40"/>
      <c r="S278" s="40"/>
      <c r="T278" s="40"/>
      <c r="U278" s="40"/>
      <c r="V278" s="40"/>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row>
    <row r="279" spans="2:94">
      <c r="B279" s="40"/>
      <c r="C279" s="40"/>
      <c r="D279" s="40"/>
      <c r="E279" s="40"/>
      <c r="F279" s="40"/>
      <c r="G279" s="40"/>
      <c r="H279" s="40"/>
      <c r="I279" s="40"/>
      <c r="J279" s="40"/>
      <c r="K279" s="40"/>
      <c r="M279" s="40"/>
      <c r="N279" s="40"/>
      <c r="O279" s="40"/>
      <c r="P279" s="40"/>
      <c r="Q279" s="40"/>
      <c r="R279" s="40"/>
      <c r="S279" s="40"/>
      <c r="T279" s="40"/>
      <c r="U279" s="40"/>
      <c r="V279" s="40"/>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row>
    <row r="280" spans="2:94">
      <c r="B280" s="40"/>
      <c r="C280" s="40"/>
      <c r="D280" s="40"/>
      <c r="E280" s="40"/>
      <c r="F280" s="40"/>
      <c r="G280" s="40"/>
      <c r="H280" s="40"/>
      <c r="I280" s="40"/>
      <c r="J280" s="40"/>
      <c r="K280" s="40"/>
      <c r="M280" s="40"/>
      <c r="N280" s="40"/>
      <c r="O280" s="40"/>
      <c r="P280" s="40"/>
      <c r="Q280" s="40"/>
      <c r="R280" s="40"/>
      <c r="S280" s="40"/>
      <c r="T280" s="40"/>
      <c r="U280" s="40"/>
      <c r="V280" s="40"/>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row>
    <row r="281" spans="2:94">
      <c r="B281" s="40"/>
      <c r="C281" s="40"/>
      <c r="D281" s="40"/>
      <c r="E281" s="40"/>
      <c r="F281" s="40"/>
      <c r="G281" s="40"/>
      <c r="H281" s="40"/>
      <c r="I281" s="40"/>
      <c r="J281" s="40"/>
      <c r="K281" s="40"/>
      <c r="M281" s="40"/>
      <c r="N281" s="40"/>
      <c r="O281" s="40"/>
      <c r="P281" s="40"/>
      <c r="Q281" s="40"/>
      <c r="R281" s="40"/>
      <c r="S281" s="40"/>
      <c r="T281" s="40"/>
      <c r="U281" s="40"/>
      <c r="V281" s="40"/>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row>
    <row r="282" spans="2:94">
      <c r="B282" s="40"/>
      <c r="C282" s="40"/>
      <c r="D282" s="40"/>
      <c r="E282" s="40"/>
      <c r="F282" s="40"/>
      <c r="G282" s="40"/>
      <c r="H282" s="40"/>
      <c r="I282" s="40"/>
      <c r="J282" s="40"/>
      <c r="K282" s="40"/>
      <c r="M282" s="40"/>
      <c r="N282" s="40"/>
      <c r="O282" s="40"/>
      <c r="P282" s="40"/>
      <c r="Q282" s="40"/>
      <c r="R282" s="40"/>
      <c r="S282" s="40"/>
      <c r="T282" s="40"/>
      <c r="U282" s="40"/>
      <c r="V282" s="40"/>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row>
    <row r="283" spans="2:94">
      <c r="B283" s="40"/>
      <c r="C283" s="40"/>
      <c r="D283" s="40"/>
      <c r="E283" s="40"/>
      <c r="F283" s="40"/>
      <c r="G283" s="40"/>
      <c r="H283" s="40"/>
      <c r="I283" s="40"/>
      <c r="J283" s="40"/>
      <c r="K283" s="40"/>
      <c r="M283" s="40"/>
      <c r="N283" s="40"/>
      <c r="O283" s="40"/>
      <c r="P283" s="40"/>
      <c r="Q283" s="40"/>
      <c r="R283" s="40"/>
      <c r="S283" s="40"/>
      <c r="T283" s="40"/>
      <c r="U283" s="40"/>
      <c r="V283" s="40"/>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row>
    <row r="284" spans="2:94">
      <c r="B284" s="40"/>
      <c r="C284" s="40"/>
      <c r="D284" s="40"/>
      <c r="E284" s="40"/>
      <c r="F284" s="40"/>
      <c r="G284" s="40"/>
      <c r="H284" s="40"/>
      <c r="I284" s="40"/>
      <c r="J284" s="40"/>
      <c r="K284" s="40"/>
      <c r="M284" s="40"/>
      <c r="N284" s="40"/>
      <c r="O284" s="40"/>
      <c r="P284" s="40"/>
      <c r="Q284" s="40"/>
      <c r="R284" s="40"/>
      <c r="S284" s="40"/>
      <c r="T284" s="40"/>
      <c r="U284" s="40"/>
      <c r="V284" s="40"/>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row>
    <row r="285" spans="2:94">
      <c r="B285" s="40"/>
      <c r="C285" s="40"/>
      <c r="D285" s="40"/>
      <c r="E285" s="40"/>
      <c r="F285" s="40"/>
      <c r="G285" s="40"/>
      <c r="H285" s="40"/>
      <c r="I285" s="40"/>
      <c r="J285" s="40"/>
      <c r="K285" s="40"/>
      <c r="M285" s="40"/>
      <c r="N285" s="40"/>
      <c r="O285" s="40"/>
      <c r="P285" s="40"/>
      <c r="Q285" s="40"/>
      <c r="R285" s="40"/>
      <c r="S285" s="40"/>
      <c r="T285" s="40"/>
      <c r="U285" s="40"/>
      <c r="V285" s="40"/>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row>
    <row r="286" spans="2:94">
      <c r="B286" s="40"/>
      <c r="C286" s="40"/>
      <c r="D286" s="40"/>
      <c r="E286" s="40"/>
      <c r="F286" s="40"/>
      <c r="G286" s="40"/>
      <c r="H286" s="40"/>
      <c r="I286" s="40"/>
      <c r="J286" s="40"/>
      <c r="K286" s="40"/>
      <c r="M286" s="40"/>
      <c r="N286" s="40"/>
      <c r="O286" s="40"/>
      <c r="P286" s="40"/>
      <c r="Q286" s="40"/>
      <c r="R286" s="40"/>
      <c r="S286" s="40"/>
      <c r="T286" s="40"/>
      <c r="U286" s="40"/>
      <c r="V286" s="40"/>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row>
    <row r="287" spans="2:94">
      <c r="B287" s="40"/>
      <c r="C287" s="40"/>
      <c r="D287" s="40"/>
      <c r="E287" s="40"/>
      <c r="F287" s="40"/>
      <c r="G287" s="40"/>
      <c r="H287" s="40"/>
      <c r="I287" s="40"/>
      <c r="J287" s="40"/>
      <c r="K287" s="40"/>
      <c r="M287" s="40"/>
      <c r="N287" s="40"/>
      <c r="O287" s="40"/>
      <c r="P287" s="40"/>
      <c r="Q287" s="40"/>
      <c r="R287" s="40"/>
      <c r="S287" s="40"/>
      <c r="T287" s="40"/>
      <c r="U287" s="40"/>
      <c r="V287" s="40"/>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row>
    <row r="288" spans="2:94">
      <c r="B288" s="40"/>
      <c r="C288" s="40"/>
      <c r="D288" s="40"/>
      <c r="E288" s="40"/>
      <c r="F288" s="40"/>
      <c r="G288" s="40"/>
      <c r="H288" s="40"/>
      <c r="I288" s="40"/>
      <c r="J288" s="40"/>
      <c r="K288" s="40"/>
      <c r="M288" s="40"/>
      <c r="N288" s="40"/>
      <c r="O288" s="40"/>
      <c r="P288" s="40"/>
      <c r="Q288" s="40"/>
      <c r="R288" s="40"/>
      <c r="S288" s="40"/>
      <c r="T288" s="40"/>
      <c r="U288" s="40"/>
      <c r="V288" s="40"/>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row>
    <row r="289" spans="2:94">
      <c r="B289" s="40"/>
      <c r="C289" s="40"/>
      <c r="D289" s="40"/>
      <c r="E289" s="40"/>
      <c r="F289" s="40"/>
      <c r="G289" s="40"/>
      <c r="H289" s="40"/>
      <c r="I289" s="40"/>
      <c r="J289" s="40"/>
      <c r="K289" s="40"/>
      <c r="M289" s="40"/>
      <c r="N289" s="40"/>
      <c r="O289" s="40"/>
      <c r="P289" s="40"/>
      <c r="Q289" s="40"/>
      <c r="R289" s="40"/>
      <c r="S289" s="40"/>
      <c r="T289" s="40"/>
      <c r="U289" s="40"/>
      <c r="V289" s="40"/>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row>
    <row r="290" spans="2:94">
      <c r="B290" s="40"/>
      <c r="C290" s="40"/>
      <c r="D290" s="40"/>
      <c r="E290" s="40"/>
      <c r="F290" s="40"/>
      <c r="G290" s="40"/>
      <c r="H290" s="40"/>
      <c r="I290" s="40"/>
      <c r="J290" s="40"/>
      <c r="K290" s="40"/>
      <c r="M290" s="40"/>
      <c r="N290" s="40"/>
      <c r="O290" s="40"/>
      <c r="P290" s="40"/>
      <c r="Q290" s="40"/>
      <c r="R290" s="40"/>
      <c r="S290" s="40"/>
      <c r="T290" s="40"/>
      <c r="U290" s="40"/>
      <c r="V290" s="40"/>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row>
    <row r="291" spans="2:94">
      <c r="B291" s="40"/>
      <c r="C291" s="40"/>
      <c r="D291" s="40"/>
      <c r="E291" s="40"/>
      <c r="F291" s="40"/>
      <c r="G291" s="40"/>
      <c r="H291" s="40"/>
      <c r="I291" s="40"/>
      <c r="J291" s="40"/>
      <c r="K291" s="40"/>
      <c r="M291" s="40"/>
      <c r="N291" s="40"/>
      <c r="O291" s="40"/>
      <c r="P291" s="40"/>
      <c r="Q291" s="40"/>
      <c r="R291" s="40"/>
      <c r="S291" s="40"/>
      <c r="T291" s="40"/>
      <c r="U291" s="40"/>
      <c r="V291" s="40"/>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row>
    <row r="292" spans="2:94">
      <c r="B292" s="40"/>
      <c r="C292" s="40"/>
      <c r="D292" s="40"/>
      <c r="E292" s="40"/>
      <c r="F292" s="40"/>
      <c r="G292" s="40"/>
      <c r="H292" s="40"/>
      <c r="I292" s="40"/>
      <c r="J292" s="40"/>
      <c r="K292" s="40"/>
      <c r="M292" s="40"/>
      <c r="N292" s="40"/>
      <c r="O292" s="40"/>
      <c r="P292" s="40"/>
      <c r="Q292" s="40"/>
      <c r="R292" s="40"/>
      <c r="S292" s="40"/>
      <c r="T292" s="40"/>
      <c r="U292" s="40"/>
      <c r="V292" s="40"/>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row>
    <row r="293" spans="2:94">
      <c r="B293" s="40"/>
      <c r="C293" s="40"/>
      <c r="D293" s="40"/>
      <c r="E293" s="40"/>
      <c r="F293" s="40"/>
      <c r="G293" s="40"/>
      <c r="H293" s="40"/>
      <c r="I293" s="40"/>
      <c r="J293" s="40"/>
      <c r="K293" s="40"/>
      <c r="M293" s="40"/>
      <c r="N293" s="40"/>
      <c r="O293" s="40"/>
      <c r="P293" s="40"/>
      <c r="Q293" s="40"/>
      <c r="R293" s="40"/>
      <c r="S293" s="40"/>
      <c r="T293" s="40"/>
      <c r="U293" s="40"/>
      <c r="V293" s="40"/>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row>
    <row r="294" spans="2:94">
      <c r="B294" s="40"/>
      <c r="C294" s="40"/>
      <c r="D294" s="40"/>
      <c r="E294" s="40"/>
      <c r="F294" s="40"/>
      <c r="G294" s="40"/>
      <c r="H294" s="40"/>
      <c r="I294" s="40"/>
      <c r="J294" s="40"/>
      <c r="K294" s="40"/>
      <c r="M294" s="40"/>
      <c r="N294" s="40"/>
      <c r="O294" s="40"/>
      <c r="P294" s="40"/>
      <c r="Q294" s="40"/>
      <c r="R294" s="40"/>
      <c r="S294" s="40"/>
      <c r="T294" s="40"/>
      <c r="U294" s="40"/>
      <c r="V294" s="40"/>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row>
    <row r="295" spans="2:94">
      <c r="B295" s="40"/>
      <c r="C295" s="40"/>
      <c r="D295" s="40"/>
      <c r="E295" s="40"/>
      <c r="F295" s="40"/>
      <c r="G295" s="40"/>
      <c r="H295" s="40"/>
      <c r="I295" s="40"/>
      <c r="J295" s="40"/>
      <c r="K295" s="40"/>
      <c r="M295" s="40"/>
      <c r="N295" s="40"/>
      <c r="O295" s="40"/>
      <c r="P295" s="40"/>
      <c r="Q295" s="40"/>
      <c r="R295" s="40"/>
      <c r="S295" s="40"/>
      <c r="T295" s="40"/>
      <c r="U295" s="40"/>
      <c r="V295" s="40"/>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row>
    <row r="296" spans="2:94">
      <c r="B296" s="40"/>
      <c r="C296" s="40"/>
      <c r="D296" s="40"/>
      <c r="E296" s="40"/>
      <c r="F296" s="40"/>
      <c r="G296" s="40"/>
      <c r="H296" s="40"/>
      <c r="I296" s="40"/>
      <c r="J296" s="40"/>
      <c r="K296" s="40"/>
      <c r="M296" s="40"/>
      <c r="N296" s="40"/>
      <c r="O296" s="40"/>
      <c r="P296" s="40"/>
      <c r="Q296" s="40"/>
      <c r="R296" s="40"/>
      <c r="S296" s="40"/>
      <c r="T296" s="40"/>
      <c r="U296" s="40"/>
      <c r="V296" s="40"/>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row>
    <row r="297" spans="2:94">
      <c r="B297" s="40"/>
      <c r="C297" s="40"/>
      <c r="D297" s="40"/>
      <c r="E297" s="40"/>
      <c r="F297" s="40"/>
      <c r="G297" s="40"/>
      <c r="H297" s="40"/>
      <c r="I297" s="40"/>
      <c r="J297" s="40"/>
      <c r="K297" s="40"/>
      <c r="M297" s="40"/>
      <c r="N297" s="40"/>
      <c r="O297" s="40"/>
      <c r="P297" s="40"/>
      <c r="Q297" s="40"/>
      <c r="R297" s="40"/>
      <c r="S297" s="40"/>
      <c r="T297" s="40"/>
      <c r="U297" s="40"/>
      <c r="V297" s="40"/>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row>
    <row r="298" spans="2:94">
      <c r="B298" s="40"/>
      <c r="C298" s="40"/>
      <c r="D298" s="40"/>
      <c r="E298" s="40"/>
      <c r="F298" s="40"/>
      <c r="G298" s="40"/>
      <c r="H298" s="40"/>
      <c r="I298" s="40"/>
      <c r="J298" s="40"/>
      <c r="K298" s="40"/>
      <c r="M298" s="40"/>
      <c r="N298" s="40"/>
      <c r="O298" s="40"/>
      <c r="P298" s="40"/>
      <c r="Q298" s="40"/>
      <c r="R298" s="40"/>
      <c r="S298" s="40"/>
      <c r="T298" s="40"/>
      <c r="U298" s="40"/>
      <c r="V298" s="40"/>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row>
    <row r="299" spans="2:94">
      <c r="B299" s="40"/>
      <c r="C299" s="40"/>
      <c r="D299" s="40"/>
      <c r="E299" s="40"/>
      <c r="F299" s="40"/>
      <c r="G299" s="40"/>
      <c r="H299" s="40"/>
      <c r="I299" s="40"/>
      <c r="J299" s="40"/>
      <c r="K299" s="40"/>
      <c r="M299" s="40"/>
      <c r="N299" s="40"/>
      <c r="O299" s="40"/>
      <c r="P299" s="40"/>
      <c r="Q299" s="40"/>
      <c r="R299" s="40"/>
      <c r="S299" s="40"/>
      <c r="T299" s="40"/>
      <c r="U299" s="40"/>
      <c r="V299" s="40"/>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row>
    <row r="300" spans="2:94">
      <c r="B300" s="40"/>
      <c r="C300" s="40"/>
      <c r="D300" s="40"/>
      <c r="E300" s="40"/>
      <c r="F300" s="40"/>
      <c r="G300" s="40"/>
      <c r="H300" s="40"/>
      <c r="I300" s="40"/>
      <c r="J300" s="40"/>
      <c r="K300" s="40"/>
      <c r="M300" s="40"/>
      <c r="N300" s="40"/>
      <c r="O300" s="40"/>
      <c r="P300" s="40"/>
      <c r="Q300" s="40"/>
      <c r="R300" s="40"/>
      <c r="S300" s="40"/>
      <c r="T300" s="40"/>
      <c r="U300" s="40"/>
      <c r="V300" s="40"/>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row>
    <row r="301" spans="2:94">
      <c r="B301" s="40"/>
      <c r="C301" s="40"/>
      <c r="D301" s="40"/>
      <c r="E301" s="40"/>
      <c r="F301" s="40"/>
      <c r="G301" s="40"/>
      <c r="H301" s="40"/>
      <c r="I301" s="40"/>
      <c r="J301" s="40"/>
      <c r="K301" s="40"/>
      <c r="M301" s="40"/>
      <c r="N301" s="40"/>
      <c r="O301" s="40"/>
      <c r="P301" s="40"/>
      <c r="Q301" s="40"/>
      <c r="R301" s="40"/>
      <c r="S301" s="40"/>
      <c r="T301" s="40"/>
      <c r="U301" s="40"/>
      <c r="V301" s="40"/>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row>
    <row r="302" spans="2:94">
      <c r="B302" s="40"/>
      <c r="C302" s="40"/>
      <c r="D302" s="40"/>
      <c r="E302" s="40"/>
      <c r="F302" s="40"/>
      <c r="G302" s="40"/>
      <c r="H302" s="40"/>
      <c r="I302" s="40"/>
      <c r="J302" s="40"/>
      <c r="K302" s="40"/>
      <c r="M302" s="40"/>
      <c r="N302" s="40"/>
      <c r="O302" s="40"/>
      <c r="P302" s="40"/>
      <c r="Q302" s="40"/>
      <c r="R302" s="40"/>
      <c r="S302" s="40"/>
      <c r="T302" s="40"/>
      <c r="U302" s="40"/>
      <c r="V302" s="40"/>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row>
    <row r="303" spans="2:94">
      <c r="B303" s="40"/>
      <c r="C303" s="40"/>
      <c r="D303" s="40"/>
      <c r="E303" s="40"/>
      <c r="F303" s="40"/>
      <c r="G303" s="40"/>
      <c r="H303" s="40"/>
      <c r="I303" s="40"/>
      <c r="J303" s="40"/>
      <c r="K303" s="40"/>
      <c r="M303" s="40"/>
      <c r="N303" s="40"/>
      <c r="O303" s="40"/>
      <c r="P303" s="40"/>
      <c r="Q303" s="40"/>
      <c r="R303" s="40"/>
      <c r="S303" s="40"/>
      <c r="T303" s="40"/>
      <c r="U303" s="40"/>
      <c r="V303" s="40"/>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row>
    <row r="304" spans="2:94">
      <c r="B304" s="40"/>
      <c r="C304" s="40"/>
      <c r="D304" s="40"/>
      <c r="E304" s="40"/>
      <c r="F304" s="40"/>
      <c r="G304" s="40"/>
      <c r="H304" s="40"/>
      <c r="I304" s="40"/>
      <c r="J304" s="40"/>
      <c r="K304" s="40"/>
      <c r="M304" s="40"/>
      <c r="N304" s="40"/>
      <c r="O304" s="40"/>
      <c r="P304" s="40"/>
      <c r="Q304" s="40"/>
      <c r="R304" s="40"/>
      <c r="S304" s="40"/>
      <c r="T304" s="40"/>
      <c r="U304" s="40"/>
      <c r="V304" s="40"/>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row>
    <row r="305" spans="2:94">
      <c r="B305" s="40"/>
      <c r="C305" s="40"/>
      <c r="D305" s="40"/>
      <c r="E305" s="40"/>
      <c r="F305" s="40"/>
      <c r="G305" s="40"/>
      <c r="H305" s="40"/>
      <c r="I305" s="40"/>
      <c r="J305" s="40"/>
      <c r="K305" s="40"/>
      <c r="M305" s="40"/>
      <c r="N305" s="40"/>
      <c r="O305" s="40"/>
      <c r="P305" s="40"/>
      <c r="Q305" s="40"/>
      <c r="R305" s="40"/>
      <c r="S305" s="40"/>
      <c r="T305" s="40"/>
      <c r="U305" s="40"/>
      <c r="V305" s="40"/>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row>
    <row r="306" spans="2:94">
      <c r="B306" s="40"/>
      <c r="C306" s="40"/>
      <c r="D306" s="40"/>
      <c r="E306" s="40"/>
      <c r="F306" s="40"/>
      <c r="G306" s="40"/>
      <c r="H306" s="40"/>
      <c r="I306" s="40"/>
      <c r="J306" s="40"/>
      <c r="K306" s="40"/>
      <c r="M306" s="40"/>
      <c r="N306" s="40"/>
      <c r="O306" s="40"/>
      <c r="P306" s="40"/>
      <c r="Q306" s="40"/>
      <c r="R306" s="40"/>
      <c r="S306" s="40"/>
      <c r="T306" s="40"/>
      <c r="U306" s="40"/>
      <c r="V306" s="40"/>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row>
    <row r="307" spans="2:94">
      <c r="B307" s="40"/>
      <c r="C307" s="40"/>
      <c r="D307" s="40"/>
      <c r="E307" s="40"/>
      <c r="F307" s="40"/>
      <c r="G307" s="40"/>
      <c r="H307" s="40"/>
      <c r="I307" s="40"/>
      <c r="J307" s="40"/>
      <c r="K307" s="40"/>
      <c r="M307" s="40"/>
      <c r="N307" s="40"/>
      <c r="O307" s="40"/>
      <c r="P307" s="40"/>
      <c r="Q307" s="40"/>
      <c r="R307" s="40"/>
      <c r="S307" s="40"/>
      <c r="T307" s="40"/>
      <c r="U307" s="40"/>
      <c r="V307" s="40"/>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row>
    <row r="308" spans="2:94">
      <c r="B308" s="40"/>
      <c r="C308" s="40"/>
      <c r="D308" s="40"/>
      <c r="E308" s="40"/>
      <c r="F308" s="40"/>
      <c r="G308" s="40"/>
      <c r="H308" s="40"/>
      <c r="I308" s="40"/>
      <c r="J308" s="40"/>
      <c r="K308" s="40"/>
      <c r="M308" s="40"/>
      <c r="N308" s="40"/>
      <c r="O308" s="40"/>
      <c r="P308" s="40"/>
      <c r="Q308" s="40"/>
      <c r="R308" s="40"/>
      <c r="S308" s="40"/>
      <c r="T308" s="40"/>
      <c r="U308" s="40"/>
      <c r="V308" s="40"/>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row>
    <row r="309" spans="2:94">
      <c r="B309" s="40"/>
      <c r="C309" s="40"/>
      <c r="D309" s="40"/>
      <c r="E309" s="40"/>
      <c r="F309" s="40"/>
      <c r="G309" s="40"/>
      <c r="H309" s="40"/>
      <c r="I309" s="40"/>
      <c r="J309" s="40"/>
      <c r="K309" s="40"/>
      <c r="M309" s="40"/>
      <c r="N309" s="40"/>
      <c r="O309" s="40"/>
      <c r="P309" s="40"/>
      <c r="Q309" s="40"/>
      <c r="R309" s="40"/>
      <c r="S309" s="40"/>
      <c r="T309" s="40"/>
      <c r="U309" s="40"/>
      <c r="V309" s="40"/>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row>
    <row r="310" spans="2:94">
      <c r="B310" s="40"/>
      <c r="C310" s="40"/>
      <c r="D310" s="40"/>
      <c r="E310" s="40"/>
      <c r="F310" s="40"/>
      <c r="G310" s="40"/>
      <c r="H310" s="40"/>
      <c r="I310" s="40"/>
      <c r="J310" s="40"/>
      <c r="K310" s="40"/>
      <c r="M310" s="40"/>
      <c r="N310" s="40"/>
      <c r="O310" s="40"/>
      <c r="P310" s="40"/>
      <c r="Q310" s="40"/>
      <c r="R310" s="40"/>
      <c r="S310" s="40"/>
      <c r="T310" s="40"/>
      <c r="U310" s="40"/>
      <c r="V310" s="40"/>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row>
    <row r="311" spans="2:94">
      <c r="B311" s="40"/>
      <c r="C311" s="40"/>
      <c r="D311" s="40"/>
      <c r="E311" s="40"/>
      <c r="F311" s="40"/>
      <c r="G311" s="40"/>
      <c r="H311" s="40"/>
      <c r="I311" s="40"/>
      <c r="J311" s="40"/>
      <c r="K311" s="40"/>
      <c r="M311" s="40"/>
      <c r="N311" s="40"/>
      <c r="O311" s="40"/>
      <c r="P311" s="40"/>
      <c r="Q311" s="40"/>
      <c r="R311" s="40"/>
      <c r="S311" s="40"/>
      <c r="T311" s="40"/>
      <c r="U311" s="40"/>
      <c r="V311" s="40"/>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row>
    <row r="312" spans="2:94">
      <c r="B312" s="40"/>
      <c r="C312" s="40"/>
      <c r="D312" s="40"/>
      <c r="E312" s="40"/>
      <c r="F312" s="40"/>
      <c r="G312" s="40"/>
      <c r="H312" s="40"/>
      <c r="I312" s="40"/>
      <c r="J312" s="40"/>
      <c r="K312" s="40"/>
      <c r="M312" s="40"/>
      <c r="N312" s="40"/>
      <c r="O312" s="40"/>
      <c r="P312" s="40"/>
      <c r="Q312" s="40"/>
      <c r="R312" s="40"/>
      <c r="S312" s="40"/>
      <c r="T312" s="40"/>
      <c r="U312" s="40"/>
      <c r="V312" s="40"/>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row>
    <row r="313" spans="2:94">
      <c r="B313" s="40"/>
      <c r="C313" s="40"/>
      <c r="D313" s="40"/>
      <c r="E313" s="40"/>
      <c r="F313" s="40"/>
      <c r="G313" s="40"/>
      <c r="H313" s="40"/>
      <c r="I313" s="40"/>
      <c r="J313" s="40"/>
      <c r="K313" s="40"/>
      <c r="M313" s="40"/>
      <c r="N313" s="40"/>
      <c r="O313" s="40"/>
      <c r="P313" s="40"/>
      <c r="Q313" s="40"/>
      <c r="R313" s="40"/>
      <c r="S313" s="40"/>
      <c r="T313" s="40"/>
      <c r="U313" s="40"/>
      <c r="V313" s="40"/>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row>
    <row r="314" spans="2:94">
      <c r="B314" s="40"/>
      <c r="C314" s="40"/>
      <c r="D314" s="40"/>
      <c r="E314" s="40"/>
      <c r="F314" s="40"/>
      <c r="G314" s="40"/>
      <c r="H314" s="40"/>
      <c r="I314" s="40"/>
      <c r="J314" s="40"/>
      <c r="K314" s="40"/>
      <c r="M314" s="40"/>
      <c r="N314" s="40"/>
      <c r="O314" s="40"/>
      <c r="P314" s="40"/>
      <c r="Q314" s="40"/>
      <c r="R314" s="40"/>
      <c r="S314" s="40"/>
      <c r="T314" s="40"/>
      <c r="U314" s="40"/>
      <c r="V314" s="40"/>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row>
    <row r="315" spans="2:94">
      <c r="B315" s="40"/>
      <c r="C315" s="40"/>
      <c r="D315" s="40"/>
      <c r="E315" s="40"/>
      <c r="F315" s="40"/>
      <c r="G315" s="40"/>
      <c r="H315" s="40"/>
      <c r="I315" s="40"/>
      <c r="J315" s="40"/>
      <c r="K315" s="40"/>
      <c r="M315" s="40"/>
      <c r="N315" s="40"/>
      <c r="O315" s="40"/>
      <c r="P315" s="40"/>
      <c r="Q315" s="40"/>
      <c r="R315" s="40"/>
      <c r="S315" s="40"/>
      <c r="T315" s="40"/>
      <c r="U315" s="40"/>
      <c r="V315" s="40"/>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row>
    <row r="316" spans="2:94">
      <c r="B316" s="40"/>
      <c r="C316" s="40"/>
      <c r="D316" s="40"/>
      <c r="E316" s="40"/>
      <c r="F316" s="40"/>
      <c r="G316" s="40"/>
      <c r="H316" s="40"/>
      <c r="I316" s="40"/>
      <c r="J316" s="40"/>
      <c r="K316" s="40"/>
      <c r="M316" s="40"/>
      <c r="N316" s="40"/>
      <c r="O316" s="40"/>
      <c r="P316" s="40"/>
      <c r="Q316" s="40"/>
      <c r="R316" s="40"/>
      <c r="S316" s="40"/>
      <c r="T316" s="40"/>
      <c r="U316" s="40"/>
      <c r="V316" s="40"/>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row>
    <row r="317" spans="2:94">
      <c r="B317" s="40"/>
      <c r="C317" s="40"/>
      <c r="D317" s="40"/>
      <c r="E317" s="40"/>
      <c r="F317" s="40"/>
      <c r="G317" s="40"/>
      <c r="H317" s="40"/>
      <c r="I317" s="40"/>
      <c r="J317" s="40"/>
      <c r="K317" s="40"/>
      <c r="M317" s="40"/>
      <c r="N317" s="40"/>
      <c r="O317" s="40"/>
      <c r="P317" s="40"/>
      <c r="Q317" s="40"/>
      <c r="R317" s="40"/>
      <c r="S317" s="40"/>
      <c r="T317" s="40"/>
      <c r="U317" s="40"/>
      <c r="V317" s="40"/>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row>
    <row r="318" spans="2:94">
      <c r="B318" s="40"/>
      <c r="C318" s="40"/>
      <c r="D318" s="40"/>
      <c r="E318" s="40"/>
      <c r="F318" s="40"/>
      <c r="G318" s="40"/>
      <c r="H318" s="40"/>
      <c r="I318" s="40"/>
      <c r="J318" s="40"/>
      <c r="K318" s="40"/>
      <c r="M318" s="40"/>
      <c r="N318" s="40"/>
      <c r="O318" s="40"/>
      <c r="P318" s="40"/>
      <c r="Q318" s="40"/>
      <c r="R318" s="40"/>
      <c r="S318" s="40"/>
      <c r="T318" s="40"/>
      <c r="U318" s="40"/>
      <c r="V318" s="40"/>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row>
    <row r="319" spans="2:94">
      <c r="B319" s="40"/>
      <c r="C319" s="40"/>
      <c r="D319" s="40"/>
      <c r="E319" s="40"/>
      <c r="F319" s="40"/>
      <c r="G319" s="40"/>
      <c r="H319" s="40"/>
      <c r="I319" s="40"/>
      <c r="J319" s="40"/>
      <c r="K319" s="40"/>
      <c r="M319" s="40"/>
      <c r="N319" s="40"/>
      <c r="O319" s="40"/>
      <c r="P319" s="40"/>
      <c r="Q319" s="40"/>
      <c r="R319" s="40"/>
      <c r="S319" s="40"/>
      <c r="T319" s="40"/>
      <c r="U319" s="40"/>
      <c r="V319" s="40"/>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row>
    <row r="320" spans="2:94">
      <c r="B320" s="40"/>
      <c r="C320" s="40"/>
      <c r="D320" s="40"/>
      <c r="E320" s="40"/>
      <c r="F320" s="40"/>
      <c r="G320" s="40"/>
      <c r="H320" s="40"/>
      <c r="I320" s="40"/>
      <c r="J320" s="40"/>
      <c r="K320" s="40"/>
      <c r="M320" s="40"/>
      <c r="N320" s="40"/>
      <c r="O320" s="40"/>
      <c r="P320" s="40"/>
      <c r="Q320" s="40"/>
      <c r="R320" s="40"/>
      <c r="S320" s="40"/>
      <c r="T320" s="40"/>
      <c r="U320" s="40"/>
      <c r="V320" s="40"/>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row>
    <row r="321" spans="2:94">
      <c r="B321" s="40"/>
      <c r="C321" s="40"/>
      <c r="D321" s="40"/>
      <c r="E321" s="40"/>
      <c r="F321" s="40"/>
      <c r="G321" s="40"/>
      <c r="H321" s="40"/>
      <c r="I321" s="40"/>
      <c r="J321" s="40"/>
      <c r="K321" s="40"/>
      <c r="M321" s="40"/>
      <c r="N321" s="40"/>
      <c r="O321" s="40"/>
      <c r="P321" s="40"/>
      <c r="Q321" s="40"/>
      <c r="R321" s="40"/>
      <c r="S321" s="40"/>
      <c r="T321" s="40"/>
      <c r="U321" s="40"/>
      <c r="V321" s="40"/>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row>
    <row r="322" spans="2:94">
      <c r="B322" s="40"/>
      <c r="C322" s="40"/>
      <c r="D322" s="40"/>
      <c r="E322" s="40"/>
      <c r="F322" s="40"/>
      <c r="G322" s="40"/>
      <c r="H322" s="40"/>
      <c r="I322" s="40"/>
      <c r="J322" s="40"/>
      <c r="K322" s="40"/>
      <c r="M322" s="40"/>
      <c r="N322" s="40"/>
      <c r="O322" s="40"/>
      <c r="P322" s="40"/>
      <c r="Q322" s="40"/>
      <c r="R322" s="40"/>
      <c r="S322" s="40"/>
      <c r="T322" s="40"/>
      <c r="U322" s="40"/>
      <c r="V322" s="40"/>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row>
    <row r="323" spans="2:94">
      <c r="B323" s="40"/>
      <c r="C323" s="40"/>
      <c r="D323" s="40"/>
      <c r="E323" s="40"/>
      <c r="F323" s="40"/>
      <c r="G323" s="40"/>
      <c r="H323" s="40"/>
      <c r="I323" s="40"/>
      <c r="J323" s="40"/>
      <c r="K323" s="40"/>
      <c r="M323" s="40"/>
      <c r="N323" s="40"/>
      <c r="O323" s="40"/>
      <c r="P323" s="40"/>
      <c r="Q323" s="40"/>
      <c r="R323" s="40"/>
      <c r="S323" s="40"/>
      <c r="T323" s="40"/>
      <c r="U323" s="40"/>
      <c r="V323" s="40"/>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row>
    <row r="324" spans="2:94">
      <c r="B324" s="40"/>
      <c r="C324" s="40"/>
      <c r="D324" s="40"/>
      <c r="E324" s="40"/>
      <c r="F324" s="40"/>
      <c r="G324" s="40"/>
      <c r="H324" s="40"/>
      <c r="I324" s="40"/>
      <c r="J324" s="40"/>
      <c r="K324" s="40"/>
      <c r="M324" s="40"/>
      <c r="N324" s="40"/>
      <c r="O324" s="40"/>
      <c r="P324" s="40"/>
      <c r="Q324" s="40"/>
      <c r="R324" s="40"/>
      <c r="S324" s="40"/>
      <c r="T324" s="40"/>
      <c r="U324" s="40"/>
      <c r="V324" s="40"/>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row>
    <row r="325" spans="2:94">
      <c r="B325" s="40"/>
      <c r="C325" s="40"/>
      <c r="D325" s="40"/>
      <c r="E325" s="40"/>
      <c r="F325" s="40"/>
      <c r="G325" s="40"/>
      <c r="H325" s="40"/>
      <c r="I325" s="40"/>
      <c r="J325" s="40"/>
      <c r="K325" s="40"/>
      <c r="M325" s="40"/>
      <c r="N325" s="40"/>
      <c r="O325" s="40"/>
      <c r="P325" s="40"/>
      <c r="Q325" s="40"/>
      <c r="R325" s="40"/>
      <c r="S325" s="40"/>
      <c r="T325" s="40"/>
      <c r="U325" s="40"/>
      <c r="V325" s="40"/>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row>
    <row r="326" spans="2:94">
      <c r="B326" s="40"/>
      <c r="C326" s="40"/>
      <c r="D326" s="40"/>
      <c r="E326" s="40"/>
      <c r="F326" s="40"/>
      <c r="G326" s="40"/>
      <c r="H326" s="40"/>
      <c r="I326" s="40"/>
      <c r="J326" s="40"/>
      <c r="K326" s="40"/>
      <c r="M326" s="40"/>
      <c r="N326" s="40"/>
      <c r="O326" s="40"/>
      <c r="P326" s="40"/>
      <c r="Q326" s="40"/>
      <c r="R326" s="40"/>
      <c r="S326" s="40"/>
      <c r="T326" s="40"/>
      <c r="U326" s="40"/>
      <c r="V326" s="40"/>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row>
    <row r="327" spans="2:94">
      <c r="B327" s="40"/>
      <c r="C327" s="40"/>
      <c r="D327" s="40"/>
      <c r="E327" s="40"/>
      <c r="F327" s="40"/>
      <c r="G327" s="40"/>
      <c r="H327" s="40"/>
      <c r="I327" s="40"/>
      <c r="J327" s="40"/>
      <c r="K327" s="40"/>
      <c r="M327" s="40"/>
      <c r="N327" s="40"/>
      <c r="O327" s="40"/>
      <c r="P327" s="40"/>
      <c r="Q327" s="40"/>
      <c r="R327" s="40"/>
      <c r="S327" s="40"/>
      <c r="T327" s="40"/>
      <c r="U327" s="40"/>
      <c r="V327" s="40"/>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row>
    <row r="328" spans="2:94">
      <c r="B328" s="40"/>
      <c r="C328" s="40"/>
      <c r="D328" s="40"/>
      <c r="E328" s="40"/>
      <c r="F328" s="40"/>
      <c r="G328" s="40"/>
      <c r="H328" s="40"/>
      <c r="I328" s="40"/>
      <c r="J328" s="40"/>
      <c r="K328" s="40"/>
      <c r="M328" s="40"/>
      <c r="N328" s="40"/>
      <c r="O328" s="40"/>
      <c r="P328" s="40"/>
      <c r="Q328" s="40"/>
      <c r="R328" s="40"/>
      <c r="S328" s="40"/>
      <c r="T328" s="40"/>
      <c r="U328" s="40"/>
      <c r="V328" s="40"/>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row>
    <row r="329" spans="2:94">
      <c r="B329" s="40"/>
      <c r="C329" s="40"/>
      <c r="D329" s="40"/>
      <c r="E329" s="40"/>
      <c r="F329" s="40"/>
      <c r="G329" s="40"/>
      <c r="H329" s="40"/>
      <c r="I329" s="40"/>
      <c r="J329" s="40"/>
      <c r="K329" s="40"/>
      <c r="M329" s="40"/>
      <c r="N329" s="40"/>
      <c r="O329" s="40"/>
      <c r="P329" s="40"/>
      <c r="Q329" s="40"/>
      <c r="R329" s="40"/>
      <c r="S329" s="40"/>
      <c r="T329" s="40"/>
      <c r="U329" s="40"/>
      <c r="V329" s="40"/>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row>
    <row r="330" spans="2:94">
      <c r="B330" s="40"/>
      <c r="C330" s="40"/>
      <c r="D330" s="40"/>
      <c r="E330" s="40"/>
      <c r="F330" s="40"/>
      <c r="G330" s="40"/>
      <c r="H330" s="40"/>
      <c r="I330" s="40"/>
      <c r="J330" s="40"/>
      <c r="K330" s="40"/>
      <c r="M330" s="40"/>
      <c r="N330" s="40"/>
      <c r="O330" s="40"/>
      <c r="P330" s="40"/>
      <c r="Q330" s="40"/>
      <c r="R330" s="40"/>
      <c r="S330" s="40"/>
      <c r="T330" s="40"/>
      <c r="U330" s="40"/>
      <c r="V330" s="40"/>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row>
    <row r="331" spans="2:94">
      <c r="B331" s="40"/>
      <c r="C331" s="40"/>
      <c r="D331" s="40"/>
      <c r="E331" s="40"/>
      <c r="F331" s="40"/>
      <c r="G331" s="40"/>
      <c r="H331" s="40"/>
      <c r="I331" s="40"/>
      <c r="J331" s="40"/>
      <c r="K331" s="40"/>
      <c r="M331" s="40"/>
      <c r="N331" s="40"/>
      <c r="O331" s="40"/>
      <c r="P331" s="40"/>
      <c r="Q331" s="40"/>
      <c r="R331" s="40"/>
      <c r="S331" s="40"/>
      <c r="T331" s="40"/>
      <c r="U331" s="40"/>
      <c r="V331" s="40"/>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row>
    <row r="332" spans="2:94">
      <c r="B332" s="40"/>
      <c r="C332" s="40"/>
      <c r="D332" s="40"/>
      <c r="E332" s="40"/>
      <c r="F332" s="40"/>
      <c r="G332" s="40"/>
      <c r="H332" s="40"/>
      <c r="I332" s="40"/>
      <c r="J332" s="40"/>
      <c r="K332" s="40"/>
      <c r="M332" s="40"/>
      <c r="N332" s="40"/>
      <c r="O332" s="40"/>
      <c r="P332" s="40"/>
      <c r="Q332" s="40"/>
      <c r="R332" s="40"/>
      <c r="S332" s="40"/>
      <c r="T332" s="40"/>
      <c r="U332" s="40"/>
      <c r="V332" s="40"/>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row>
    <row r="333" spans="2:94">
      <c r="B333" s="40"/>
      <c r="C333" s="40"/>
      <c r="D333" s="40"/>
      <c r="E333" s="40"/>
      <c r="F333" s="40"/>
      <c r="G333" s="40"/>
      <c r="H333" s="40"/>
      <c r="I333" s="40"/>
      <c r="J333" s="40"/>
      <c r="K333" s="40"/>
      <c r="M333" s="40"/>
      <c r="N333" s="40"/>
      <c r="O333" s="40"/>
      <c r="P333" s="40"/>
      <c r="Q333" s="40"/>
      <c r="R333" s="40"/>
      <c r="S333" s="40"/>
      <c r="T333" s="40"/>
      <c r="U333" s="40"/>
      <c r="V333" s="40"/>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row>
    <row r="334" spans="2:94">
      <c r="B334" s="40"/>
      <c r="C334" s="40"/>
      <c r="D334" s="40"/>
      <c r="E334" s="40"/>
      <c r="F334" s="40"/>
      <c r="G334" s="40"/>
      <c r="H334" s="40"/>
      <c r="I334" s="40"/>
      <c r="J334" s="40"/>
      <c r="K334" s="40"/>
      <c r="M334" s="40"/>
      <c r="N334" s="40"/>
      <c r="O334" s="40"/>
      <c r="P334" s="40"/>
      <c r="Q334" s="40"/>
      <c r="R334" s="40"/>
      <c r="S334" s="40"/>
      <c r="T334" s="40"/>
      <c r="U334" s="40"/>
      <c r="V334" s="40"/>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row>
    <row r="335" spans="2:94">
      <c r="B335" s="40"/>
      <c r="C335" s="40"/>
      <c r="D335" s="40"/>
      <c r="E335" s="40"/>
      <c r="F335" s="40"/>
      <c r="G335" s="40"/>
      <c r="H335" s="40"/>
      <c r="I335" s="40"/>
      <c r="J335" s="40"/>
      <c r="K335" s="40"/>
      <c r="M335" s="40"/>
      <c r="N335" s="40"/>
      <c r="O335" s="40"/>
      <c r="P335" s="40"/>
      <c r="Q335" s="40"/>
      <c r="R335" s="40"/>
      <c r="S335" s="40"/>
      <c r="T335" s="40"/>
      <c r="U335" s="40"/>
      <c r="V335" s="40"/>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row>
    <row r="336" spans="2:94">
      <c r="B336" s="40"/>
      <c r="C336" s="40"/>
      <c r="D336" s="40"/>
      <c r="E336" s="40"/>
      <c r="F336" s="40"/>
      <c r="G336" s="40"/>
      <c r="H336" s="40"/>
      <c r="I336" s="40"/>
      <c r="J336" s="40"/>
      <c r="K336" s="40"/>
      <c r="M336" s="40"/>
      <c r="N336" s="40"/>
      <c r="O336" s="40"/>
      <c r="P336" s="40"/>
      <c r="Q336" s="40"/>
      <c r="R336" s="40"/>
      <c r="S336" s="40"/>
      <c r="T336" s="40"/>
      <c r="U336" s="40"/>
      <c r="V336" s="40"/>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row>
    <row r="337" spans="2:94">
      <c r="B337" s="40"/>
      <c r="C337" s="40"/>
      <c r="D337" s="40"/>
      <c r="E337" s="40"/>
      <c r="F337" s="40"/>
      <c r="G337" s="40"/>
      <c r="H337" s="40"/>
      <c r="I337" s="40"/>
      <c r="J337" s="40"/>
      <c r="K337" s="40"/>
      <c r="M337" s="40"/>
      <c r="N337" s="40"/>
      <c r="O337" s="40"/>
      <c r="P337" s="40"/>
      <c r="Q337" s="40"/>
      <c r="R337" s="40"/>
      <c r="S337" s="40"/>
      <c r="T337" s="40"/>
      <c r="U337" s="40"/>
      <c r="V337" s="40"/>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row>
    <row r="338" spans="2:94">
      <c r="B338" s="40"/>
      <c r="C338" s="40"/>
      <c r="D338" s="40"/>
      <c r="E338" s="40"/>
      <c r="F338" s="40"/>
      <c r="G338" s="40"/>
      <c r="H338" s="40"/>
      <c r="I338" s="40"/>
      <c r="J338" s="40"/>
      <c r="K338" s="40"/>
      <c r="M338" s="40"/>
      <c r="N338" s="40"/>
      <c r="O338" s="40"/>
      <c r="P338" s="40"/>
      <c r="Q338" s="40"/>
      <c r="R338" s="40"/>
      <c r="S338" s="40"/>
      <c r="T338" s="40"/>
      <c r="U338" s="40"/>
      <c r="V338" s="40"/>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row>
    <row r="339" spans="2:94">
      <c r="B339" s="40"/>
      <c r="C339" s="40"/>
      <c r="D339" s="40"/>
      <c r="E339" s="40"/>
      <c r="F339" s="40"/>
      <c r="G339" s="40"/>
      <c r="H339" s="40"/>
      <c r="I339" s="40"/>
      <c r="J339" s="40"/>
      <c r="K339" s="40"/>
      <c r="M339" s="40"/>
      <c r="N339" s="40"/>
      <c r="O339" s="40"/>
      <c r="P339" s="40"/>
      <c r="Q339" s="40"/>
      <c r="R339" s="40"/>
      <c r="S339" s="40"/>
      <c r="T339" s="40"/>
      <c r="U339" s="40"/>
      <c r="V339" s="40"/>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row>
    <row r="340" spans="2:94">
      <c r="B340" s="40"/>
      <c r="C340" s="40"/>
      <c r="D340" s="40"/>
      <c r="E340" s="40"/>
      <c r="F340" s="40"/>
      <c r="G340" s="40"/>
      <c r="H340" s="40"/>
      <c r="I340" s="40"/>
      <c r="J340" s="40"/>
      <c r="K340" s="40"/>
      <c r="M340" s="40"/>
      <c r="N340" s="40"/>
      <c r="O340" s="40"/>
      <c r="P340" s="40"/>
      <c r="Q340" s="40"/>
      <c r="R340" s="40"/>
      <c r="S340" s="40"/>
      <c r="T340" s="40"/>
      <c r="U340" s="40"/>
      <c r="V340" s="40"/>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row>
    <row r="341" spans="2:94">
      <c r="B341" s="40"/>
      <c r="C341" s="40"/>
      <c r="D341" s="40"/>
      <c r="E341" s="40"/>
      <c r="F341" s="40"/>
      <c r="G341" s="40"/>
      <c r="H341" s="40"/>
      <c r="I341" s="40"/>
      <c r="J341" s="40"/>
      <c r="K341" s="40"/>
      <c r="M341" s="40"/>
      <c r="N341" s="40"/>
      <c r="O341" s="40"/>
      <c r="P341" s="40"/>
      <c r="Q341" s="40"/>
      <c r="R341" s="40"/>
      <c r="S341" s="40"/>
      <c r="T341" s="40"/>
      <c r="U341" s="40"/>
      <c r="V341" s="40"/>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row>
    <row r="342" spans="2:94">
      <c r="B342" s="40"/>
      <c r="C342" s="40"/>
      <c r="D342" s="40"/>
      <c r="E342" s="40"/>
      <c r="F342" s="40"/>
      <c r="G342" s="40"/>
      <c r="H342" s="40"/>
      <c r="I342" s="40"/>
      <c r="J342" s="40"/>
      <c r="K342" s="40"/>
      <c r="M342" s="40"/>
      <c r="N342" s="40"/>
      <c r="O342" s="40"/>
      <c r="P342" s="40"/>
      <c r="Q342" s="40"/>
      <c r="R342" s="40"/>
      <c r="S342" s="40"/>
      <c r="T342" s="40"/>
      <c r="U342" s="40"/>
      <c r="V342" s="40"/>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row>
    <row r="343" spans="2:94">
      <c r="B343" s="40"/>
      <c r="C343" s="40"/>
      <c r="D343" s="40"/>
      <c r="E343" s="40"/>
      <c r="F343" s="40"/>
      <c r="G343" s="40"/>
      <c r="H343" s="40"/>
      <c r="I343" s="40"/>
      <c r="J343" s="40"/>
      <c r="K343" s="40"/>
      <c r="M343" s="40"/>
      <c r="N343" s="40"/>
      <c r="O343" s="40"/>
      <c r="P343" s="40"/>
      <c r="Q343" s="40"/>
      <c r="R343" s="40"/>
      <c r="S343" s="40"/>
      <c r="T343" s="40"/>
      <c r="U343" s="40"/>
      <c r="V343" s="40"/>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row>
    <row r="344" spans="2:94">
      <c r="B344" s="40"/>
      <c r="C344" s="40"/>
      <c r="D344" s="40"/>
      <c r="E344" s="40"/>
      <c r="F344" s="40"/>
      <c r="G344" s="40"/>
      <c r="H344" s="40"/>
      <c r="I344" s="40"/>
      <c r="J344" s="40"/>
      <c r="K344" s="40"/>
      <c r="M344" s="40"/>
      <c r="N344" s="40"/>
      <c r="O344" s="40"/>
      <c r="P344" s="40"/>
      <c r="Q344" s="40"/>
      <c r="R344" s="40"/>
      <c r="S344" s="40"/>
      <c r="T344" s="40"/>
      <c r="U344" s="40"/>
      <c r="V344" s="40"/>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row>
    <row r="345" spans="2:94">
      <c r="B345" s="40"/>
      <c r="C345" s="40"/>
      <c r="D345" s="40"/>
      <c r="E345" s="40"/>
      <c r="F345" s="40"/>
      <c r="G345" s="40"/>
      <c r="H345" s="40"/>
      <c r="I345" s="40"/>
      <c r="J345" s="40"/>
      <c r="K345" s="40"/>
      <c r="M345" s="40"/>
      <c r="N345" s="40"/>
      <c r="O345" s="40"/>
      <c r="P345" s="40"/>
      <c r="Q345" s="40"/>
      <c r="R345" s="40"/>
      <c r="S345" s="40"/>
      <c r="T345" s="40"/>
      <c r="U345" s="40"/>
      <c r="V345" s="40"/>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row>
    <row r="346" spans="2:94">
      <c r="B346" s="40"/>
      <c r="C346" s="40"/>
      <c r="D346" s="40"/>
      <c r="E346" s="40"/>
      <c r="F346" s="40"/>
      <c r="G346" s="40"/>
      <c r="H346" s="40"/>
      <c r="I346" s="40"/>
      <c r="J346" s="40"/>
      <c r="K346" s="40"/>
      <c r="M346" s="40"/>
      <c r="N346" s="40"/>
      <c r="O346" s="40"/>
      <c r="P346" s="40"/>
      <c r="Q346" s="40"/>
      <c r="R346" s="40"/>
      <c r="S346" s="40"/>
      <c r="T346" s="40"/>
      <c r="U346" s="40"/>
      <c r="V346" s="40"/>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row>
    <row r="347" spans="2:94">
      <c r="B347" s="40"/>
      <c r="C347" s="40"/>
      <c r="D347" s="40"/>
      <c r="E347" s="40"/>
      <c r="F347" s="40"/>
      <c r="G347" s="40"/>
      <c r="H347" s="40"/>
      <c r="I347" s="40"/>
      <c r="J347" s="40"/>
      <c r="K347" s="40"/>
      <c r="M347" s="40"/>
      <c r="N347" s="40"/>
      <c r="O347" s="40"/>
      <c r="P347" s="40"/>
      <c r="Q347" s="40"/>
      <c r="R347" s="40"/>
      <c r="S347" s="40"/>
      <c r="T347" s="40"/>
      <c r="U347" s="40"/>
      <c r="V347" s="40"/>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row>
    <row r="348" spans="2:94">
      <c r="B348" s="40"/>
      <c r="C348" s="40"/>
      <c r="D348" s="40"/>
      <c r="E348" s="40"/>
      <c r="F348" s="40"/>
      <c r="G348" s="40"/>
      <c r="H348" s="40"/>
      <c r="I348" s="40"/>
      <c r="J348" s="40"/>
      <c r="K348" s="40"/>
      <c r="M348" s="40"/>
      <c r="N348" s="40"/>
      <c r="O348" s="40"/>
      <c r="P348" s="40"/>
      <c r="Q348" s="40"/>
      <c r="R348" s="40"/>
      <c r="S348" s="40"/>
      <c r="T348" s="40"/>
      <c r="U348" s="40"/>
      <c r="V348" s="40"/>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row>
    <row r="349" spans="2:94">
      <c r="B349" s="40"/>
      <c r="C349" s="40"/>
      <c r="D349" s="40"/>
      <c r="E349" s="40"/>
      <c r="F349" s="40"/>
      <c r="G349" s="40"/>
      <c r="H349" s="40"/>
      <c r="I349" s="40"/>
      <c r="J349" s="40"/>
      <c r="K349" s="40"/>
      <c r="M349" s="40"/>
      <c r="N349" s="40"/>
      <c r="O349" s="40"/>
      <c r="P349" s="40"/>
      <c r="Q349" s="40"/>
      <c r="R349" s="40"/>
      <c r="S349" s="40"/>
      <c r="T349" s="40"/>
      <c r="U349" s="40"/>
      <c r="V349" s="40"/>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row>
    <row r="350" spans="2:94">
      <c r="B350" s="40"/>
      <c r="C350" s="40"/>
      <c r="D350" s="40"/>
      <c r="E350" s="40"/>
      <c r="F350" s="40"/>
      <c r="G350" s="40"/>
      <c r="H350" s="40"/>
      <c r="I350" s="40"/>
      <c r="J350" s="40"/>
      <c r="K350" s="40"/>
      <c r="M350" s="40"/>
      <c r="N350" s="40"/>
      <c r="O350" s="40"/>
      <c r="P350" s="40"/>
      <c r="Q350" s="40"/>
      <c r="R350" s="40"/>
      <c r="S350" s="40"/>
      <c r="T350" s="40"/>
      <c r="U350" s="40"/>
      <c r="V350" s="40"/>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row>
    <row r="351" spans="2:94">
      <c r="B351" s="40"/>
      <c r="C351" s="40"/>
      <c r="D351" s="40"/>
      <c r="E351" s="40"/>
      <c r="F351" s="40"/>
      <c r="G351" s="40"/>
      <c r="H351" s="40"/>
      <c r="I351" s="40"/>
      <c r="J351" s="40"/>
      <c r="K351" s="40"/>
      <c r="M351" s="40"/>
      <c r="N351" s="40"/>
      <c r="O351" s="40"/>
      <c r="P351" s="40"/>
      <c r="Q351" s="40"/>
      <c r="R351" s="40"/>
      <c r="S351" s="40"/>
      <c r="T351" s="40"/>
      <c r="U351" s="40"/>
      <c r="V351" s="40"/>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row>
    <row r="352" spans="2:94">
      <c r="B352" s="40"/>
      <c r="C352" s="40"/>
      <c r="D352" s="40"/>
      <c r="E352" s="40"/>
      <c r="F352" s="40"/>
      <c r="G352" s="40"/>
      <c r="H352" s="40"/>
      <c r="I352" s="40"/>
      <c r="J352" s="40"/>
      <c r="K352" s="40"/>
      <c r="M352" s="40"/>
      <c r="N352" s="40"/>
      <c r="O352" s="40"/>
      <c r="P352" s="40"/>
      <c r="Q352" s="40"/>
      <c r="R352" s="40"/>
      <c r="S352" s="40"/>
      <c r="T352" s="40"/>
      <c r="U352" s="40"/>
      <c r="V352" s="40"/>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row>
    <row r="353" spans="2:94">
      <c r="B353" s="40"/>
      <c r="C353" s="40"/>
      <c r="D353" s="40"/>
      <c r="E353" s="40"/>
      <c r="F353" s="40"/>
      <c r="G353" s="40"/>
      <c r="H353" s="40"/>
      <c r="I353" s="40"/>
      <c r="J353" s="40"/>
      <c r="K353" s="40"/>
      <c r="M353" s="40"/>
      <c r="N353" s="40"/>
      <c r="O353" s="40"/>
      <c r="P353" s="40"/>
      <c r="Q353" s="40"/>
      <c r="R353" s="40"/>
      <c r="S353" s="40"/>
      <c r="T353" s="40"/>
      <c r="U353" s="40"/>
      <c r="V353" s="40"/>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row>
    <row r="354" spans="2:94">
      <c r="B354" s="40"/>
      <c r="C354" s="40"/>
      <c r="D354" s="40"/>
      <c r="E354" s="40"/>
      <c r="F354" s="40"/>
      <c r="G354" s="40"/>
      <c r="H354" s="40"/>
      <c r="I354" s="40"/>
      <c r="J354" s="40"/>
      <c r="K354" s="40"/>
      <c r="M354" s="40"/>
      <c r="N354" s="40"/>
      <c r="O354" s="40"/>
      <c r="P354" s="40"/>
      <c r="Q354" s="40"/>
      <c r="R354" s="40"/>
      <c r="S354" s="40"/>
      <c r="T354" s="40"/>
      <c r="U354" s="40"/>
      <c r="V354" s="40"/>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row>
    <row r="355" spans="2:94">
      <c r="B355" s="40"/>
      <c r="C355" s="40"/>
      <c r="D355" s="40"/>
      <c r="E355" s="40"/>
      <c r="F355" s="40"/>
      <c r="G355" s="40"/>
      <c r="H355" s="40"/>
      <c r="I355" s="40"/>
      <c r="J355" s="40"/>
      <c r="K355" s="40"/>
      <c r="M355" s="40"/>
      <c r="N355" s="40"/>
      <c r="O355" s="40"/>
      <c r="P355" s="40"/>
      <c r="Q355" s="40"/>
      <c r="R355" s="40"/>
      <c r="S355" s="40"/>
      <c r="T355" s="40"/>
      <c r="U355" s="40"/>
      <c r="V355" s="40"/>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row>
    <row r="356" spans="2:94">
      <c r="B356" s="40"/>
      <c r="C356" s="40"/>
      <c r="D356" s="40"/>
      <c r="E356" s="40"/>
      <c r="F356" s="40"/>
      <c r="G356" s="40"/>
      <c r="H356" s="40"/>
      <c r="I356" s="40"/>
      <c r="J356" s="40"/>
      <c r="K356" s="40"/>
      <c r="M356" s="40"/>
      <c r="N356" s="40"/>
      <c r="O356" s="40"/>
      <c r="P356" s="40"/>
      <c r="Q356" s="40"/>
      <c r="R356" s="40"/>
      <c r="S356" s="40"/>
      <c r="T356" s="40"/>
      <c r="U356" s="40"/>
      <c r="V356" s="40"/>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row>
    <row r="357" spans="2:94">
      <c r="B357" s="40"/>
      <c r="C357" s="40"/>
      <c r="D357" s="40"/>
      <c r="E357" s="40"/>
      <c r="F357" s="40"/>
      <c r="G357" s="40"/>
      <c r="H357" s="40"/>
      <c r="I357" s="40"/>
      <c r="J357" s="40"/>
      <c r="K357" s="40"/>
      <c r="M357" s="40"/>
      <c r="N357" s="40"/>
      <c r="O357" s="40"/>
      <c r="P357" s="40"/>
      <c r="Q357" s="40"/>
      <c r="R357" s="40"/>
      <c r="S357" s="40"/>
      <c r="T357" s="40"/>
      <c r="U357" s="40"/>
      <c r="V357" s="40"/>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row>
    <row r="358" spans="2:94">
      <c r="B358" s="40"/>
      <c r="C358" s="40"/>
      <c r="D358" s="40"/>
      <c r="E358" s="40"/>
      <c r="F358" s="40"/>
      <c r="G358" s="40"/>
      <c r="H358" s="40"/>
      <c r="I358" s="40"/>
      <c r="J358" s="40"/>
      <c r="K358" s="40"/>
      <c r="M358" s="40"/>
      <c r="N358" s="40"/>
      <c r="O358" s="40"/>
      <c r="P358" s="40"/>
      <c r="Q358" s="40"/>
      <c r="R358" s="40"/>
      <c r="S358" s="40"/>
      <c r="T358" s="40"/>
      <c r="U358" s="40"/>
      <c r="V358" s="40"/>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row>
    <row r="359" spans="2:94">
      <c r="B359" s="40"/>
      <c r="C359" s="40"/>
      <c r="D359" s="40"/>
      <c r="E359" s="40"/>
      <c r="F359" s="40"/>
      <c r="G359" s="40"/>
      <c r="H359" s="40"/>
      <c r="I359" s="40"/>
      <c r="J359" s="40"/>
      <c r="K359" s="40"/>
      <c r="M359" s="40"/>
      <c r="N359" s="40"/>
      <c r="O359" s="40"/>
      <c r="P359" s="40"/>
      <c r="Q359" s="40"/>
      <c r="R359" s="40"/>
      <c r="S359" s="40"/>
      <c r="T359" s="40"/>
      <c r="U359" s="40"/>
      <c r="V359" s="40"/>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row>
    <row r="360" spans="2:94">
      <c r="B360" s="40"/>
      <c r="C360" s="40"/>
      <c r="D360" s="40"/>
      <c r="E360" s="40"/>
      <c r="F360" s="40"/>
      <c r="G360" s="40"/>
      <c r="H360" s="40"/>
      <c r="I360" s="40"/>
      <c r="J360" s="40"/>
      <c r="K360" s="40"/>
      <c r="M360" s="40"/>
      <c r="N360" s="40"/>
      <c r="O360" s="40"/>
      <c r="P360" s="40"/>
      <c r="Q360" s="40"/>
      <c r="R360" s="40"/>
      <c r="S360" s="40"/>
      <c r="T360" s="40"/>
      <c r="U360" s="40"/>
      <c r="V360" s="40"/>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row>
    <row r="361" spans="2:94">
      <c r="B361" s="40"/>
      <c r="C361" s="40"/>
      <c r="D361" s="40"/>
      <c r="E361" s="40"/>
      <c r="F361" s="40"/>
      <c r="G361" s="40"/>
      <c r="H361" s="40"/>
      <c r="I361" s="40"/>
      <c r="J361" s="40"/>
      <c r="K361" s="40"/>
      <c r="M361" s="40"/>
      <c r="N361" s="40"/>
      <c r="O361" s="40"/>
      <c r="P361" s="40"/>
      <c r="Q361" s="40"/>
      <c r="R361" s="40"/>
      <c r="S361" s="40"/>
      <c r="T361" s="40"/>
      <c r="U361" s="40"/>
      <c r="V361" s="40"/>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row>
    <row r="362" spans="2:94">
      <c r="B362" s="40"/>
      <c r="C362" s="40"/>
      <c r="D362" s="40"/>
      <c r="E362" s="40"/>
      <c r="F362" s="40"/>
      <c r="G362" s="40"/>
      <c r="H362" s="40"/>
      <c r="I362" s="40"/>
      <c r="J362" s="40"/>
      <c r="K362" s="40"/>
      <c r="M362" s="40"/>
      <c r="N362" s="40"/>
      <c r="O362" s="40"/>
      <c r="P362" s="40"/>
      <c r="Q362" s="40"/>
      <c r="R362" s="40"/>
      <c r="S362" s="40"/>
      <c r="T362" s="40"/>
      <c r="U362" s="40"/>
      <c r="V362" s="40"/>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row>
    <row r="363" spans="2:94">
      <c r="B363" s="40"/>
      <c r="C363" s="40"/>
      <c r="D363" s="40"/>
      <c r="E363" s="40"/>
      <c r="F363" s="40"/>
      <c r="G363" s="40"/>
      <c r="H363" s="40"/>
      <c r="I363" s="40"/>
      <c r="J363" s="40"/>
      <c r="K363" s="40"/>
      <c r="M363" s="40"/>
      <c r="N363" s="40"/>
      <c r="O363" s="40"/>
      <c r="P363" s="40"/>
      <c r="Q363" s="40"/>
      <c r="R363" s="40"/>
      <c r="S363" s="40"/>
      <c r="T363" s="40"/>
      <c r="U363" s="40"/>
      <c r="V363" s="40"/>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row>
    <row r="364" spans="2:94">
      <c r="B364" s="40"/>
      <c r="C364" s="40"/>
      <c r="D364" s="40"/>
      <c r="E364" s="40"/>
      <c r="F364" s="40"/>
      <c r="G364" s="40"/>
      <c r="H364" s="40"/>
      <c r="I364" s="40"/>
      <c r="J364" s="40"/>
      <c r="K364" s="40"/>
      <c r="M364" s="40"/>
      <c r="N364" s="40"/>
      <c r="O364" s="40"/>
      <c r="P364" s="40"/>
      <c r="Q364" s="40"/>
      <c r="R364" s="40"/>
      <c r="S364" s="40"/>
      <c r="T364" s="40"/>
      <c r="U364" s="40"/>
      <c r="V364" s="40"/>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row>
    <row r="365" spans="2:94">
      <c r="B365" s="40"/>
      <c r="C365" s="40"/>
      <c r="D365" s="40"/>
      <c r="E365" s="40"/>
      <c r="F365" s="40"/>
      <c r="G365" s="40"/>
      <c r="H365" s="40"/>
      <c r="I365" s="40"/>
      <c r="J365" s="40"/>
      <c r="K365" s="40"/>
      <c r="M365" s="40"/>
      <c r="N365" s="40"/>
      <c r="O365" s="40"/>
      <c r="P365" s="40"/>
      <c r="Q365" s="40"/>
      <c r="R365" s="40"/>
      <c r="S365" s="40"/>
      <c r="T365" s="40"/>
      <c r="U365" s="40"/>
      <c r="V365" s="40"/>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row>
    <row r="366" spans="2:94">
      <c r="B366" s="40"/>
      <c r="C366" s="40"/>
      <c r="D366" s="40"/>
      <c r="E366" s="40"/>
      <c r="F366" s="40"/>
      <c r="G366" s="40"/>
      <c r="H366" s="40"/>
      <c r="I366" s="40"/>
      <c r="J366" s="40"/>
      <c r="K366" s="40"/>
      <c r="M366" s="40"/>
      <c r="N366" s="40"/>
      <c r="O366" s="40"/>
      <c r="P366" s="40"/>
      <c r="Q366" s="40"/>
      <c r="R366" s="40"/>
      <c r="S366" s="40"/>
      <c r="T366" s="40"/>
      <c r="U366" s="40"/>
      <c r="V366" s="40"/>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row>
    <row r="367" spans="2:94">
      <c r="B367" s="40"/>
      <c r="C367" s="40"/>
      <c r="D367" s="40"/>
      <c r="E367" s="40"/>
      <c r="F367" s="40"/>
      <c r="G367" s="40"/>
      <c r="H367" s="40"/>
      <c r="I367" s="40"/>
      <c r="J367" s="40"/>
      <c r="K367" s="40"/>
      <c r="M367" s="40"/>
      <c r="N367" s="40"/>
      <c r="O367" s="40"/>
      <c r="P367" s="40"/>
      <c r="Q367" s="40"/>
      <c r="R367" s="40"/>
      <c r="S367" s="40"/>
      <c r="T367" s="40"/>
      <c r="U367" s="40"/>
      <c r="V367" s="40"/>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row>
    <row r="368" spans="2:94">
      <c r="B368" s="40"/>
      <c r="C368" s="40"/>
      <c r="D368" s="40"/>
      <c r="E368" s="40"/>
      <c r="F368" s="40"/>
      <c r="G368" s="40"/>
      <c r="H368" s="40"/>
      <c r="I368" s="40"/>
      <c r="J368" s="40"/>
      <c r="K368" s="40"/>
      <c r="M368" s="40"/>
      <c r="N368" s="40"/>
      <c r="O368" s="40"/>
      <c r="P368" s="40"/>
      <c r="Q368" s="40"/>
      <c r="R368" s="40"/>
      <c r="S368" s="40"/>
      <c r="T368" s="40"/>
      <c r="U368" s="40"/>
      <c r="V368" s="40"/>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row>
    <row r="369" spans="2:94">
      <c r="B369" s="40"/>
      <c r="C369" s="40"/>
      <c r="D369" s="40"/>
      <c r="E369" s="40"/>
      <c r="F369" s="40"/>
      <c r="G369" s="40"/>
      <c r="H369" s="40"/>
      <c r="I369" s="40"/>
      <c r="J369" s="40"/>
      <c r="K369" s="40"/>
      <c r="M369" s="40"/>
      <c r="N369" s="40"/>
      <c r="O369" s="40"/>
      <c r="P369" s="40"/>
      <c r="Q369" s="40"/>
      <c r="R369" s="40"/>
      <c r="S369" s="40"/>
      <c r="T369" s="40"/>
      <c r="U369" s="40"/>
      <c r="V369" s="40"/>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row>
    <row r="370" spans="2:94">
      <c r="B370" s="40"/>
      <c r="C370" s="40"/>
      <c r="D370" s="40"/>
      <c r="E370" s="40"/>
      <c r="F370" s="40"/>
      <c r="G370" s="40"/>
      <c r="H370" s="40"/>
      <c r="I370" s="40"/>
      <c r="J370" s="40"/>
      <c r="K370" s="40"/>
      <c r="M370" s="40"/>
      <c r="N370" s="40"/>
      <c r="O370" s="40"/>
      <c r="P370" s="40"/>
      <c r="Q370" s="40"/>
      <c r="R370" s="40"/>
      <c r="S370" s="40"/>
      <c r="T370" s="40"/>
      <c r="U370" s="40"/>
      <c r="V370" s="40"/>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row>
    <row r="371" spans="2:94">
      <c r="B371" s="40"/>
      <c r="C371" s="40"/>
      <c r="D371" s="40"/>
      <c r="E371" s="40"/>
      <c r="F371" s="40"/>
      <c r="G371" s="40"/>
      <c r="H371" s="40"/>
      <c r="I371" s="40"/>
      <c r="J371" s="40"/>
      <c r="K371" s="40"/>
      <c r="M371" s="40"/>
      <c r="N371" s="40"/>
      <c r="O371" s="40"/>
      <c r="P371" s="40"/>
      <c r="Q371" s="40"/>
      <c r="R371" s="40"/>
      <c r="S371" s="40"/>
      <c r="T371" s="40"/>
      <c r="U371" s="40"/>
      <c r="V371" s="40"/>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row>
    <row r="372" spans="2:94">
      <c r="B372" s="40"/>
      <c r="C372" s="40"/>
      <c r="D372" s="40"/>
      <c r="E372" s="40"/>
      <c r="F372" s="40"/>
      <c r="G372" s="40"/>
      <c r="H372" s="40"/>
      <c r="I372" s="40"/>
      <c r="J372" s="40"/>
      <c r="K372" s="40"/>
      <c r="M372" s="40"/>
      <c r="N372" s="40"/>
      <c r="O372" s="40"/>
      <c r="P372" s="40"/>
      <c r="Q372" s="40"/>
      <c r="R372" s="40"/>
      <c r="S372" s="40"/>
      <c r="T372" s="40"/>
      <c r="U372" s="40"/>
      <c r="V372" s="40"/>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row>
    <row r="373" spans="2:94">
      <c r="B373" s="40"/>
      <c r="C373" s="40"/>
      <c r="D373" s="40"/>
      <c r="E373" s="40"/>
      <c r="F373" s="40"/>
      <c r="G373" s="40"/>
      <c r="H373" s="40"/>
      <c r="I373" s="40"/>
      <c r="J373" s="40"/>
      <c r="K373" s="40"/>
      <c r="M373" s="40"/>
      <c r="N373" s="40"/>
      <c r="O373" s="40"/>
      <c r="P373" s="40"/>
      <c r="Q373" s="40"/>
      <c r="R373" s="40"/>
      <c r="S373" s="40"/>
      <c r="T373" s="40"/>
      <c r="U373" s="40"/>
      <c r="V373" s="40"/>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row>
    <row r="374" spans="2:94">
      <c r="B374" s="40"/>
      <c r="C374" s="40"/>
      <c r="D374" s="40"/>
      <c r="E374" s="40"/>
      <c r="F374" s="40"/>
      <c r="G374" s="40"/>
      <c r="H374" s="40"/>
      <c r="I374" s="40"/>
      <c r="J374" s="40"/>
      <c r="K374" s="40"/>
      <c r="M374" s="40"/>
      <c r="N374" s="40"/>
      <c r="O374" s="40"/>
      <c r="P374" s="40"/>
      <c r="Q374" s="40"/>
      <c r="R374" s="40"/>
      <c r="S374" s="40"/>
      <c r="T374" s="40"/>
      <c r="U374" s="40"/>
      <c r="V374" s="40"/>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row>
    <row r="375" spans="2:94">
      <c r="B375" s="40"/>
      <c r="C375" s="40"/>
      <c r="D375" s="40"/>
      <c r="E375" s="40"/>
      <c r="F375" s="40"/>
      <c r="G375" s="40"/>
      <c r="H375" s="40"/>
      <c r="I375" s="40"/>
      <c r="J375" s="40"/>
      <c r="K375" s="40"/>
      <c r="M375" s="40"/>
      <c r="N375" s="40"/>
      <c r="O375" s="40"/>
      <c r="P375" s="40"/>
      <c r="Q375" s="40"/>
      <c r="R375" s="40"/>
      <c r="S375" s="40"/>
      <c r="T375" s="40"/>
      <c r="U375" s="40"/>
      <c r="V375" s="40"/>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row>
    <row r="376" spans="2:94">
      <c r="B376" s="40"/>
      <c r="C376" s="40"/>
      <c r="D376" s="40"/>
      <c r="E376" s="40"/>
      <c r="F376" s="40"/>
      <c r="G376" s="40"/>
      <c r="H376" s="40"/>
      <c r="I376" s="40"/>
      <c r="J376" s="40"/>
      <c r="K376" s="40"/>
      <c r="M376" s="40"/>
      <c r="N376" s="40"/>
      <c r="O376" s="40"/>
      <c r="P376" s="40"/>
      <c r="Q376" s="40"/>
      <c r="R376" s="40"/>
      <c r="S376" s="40"/>
      <c r="T376" s="40"/>
      <c r="U376" s="40"/>
      <c r="V376" s="40"/>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row>
    <row r="377" spans="2:94">
      <c r="B377" s="40"/>
      <c r="C377" s="40"/>
      <c r="D377" s="40"/>
      <c r="E377" s="40"/>
      <c r="F377" s="40"/>
      <c r="G377" s="40"/>
      <c r="H377" s="40"/>
      <c r="I377" s="40"/>
      <c r="J377" s="40"/>
      <c r="K377" s="40"/>
      <c r="M377" s="40"/>
      <c r="N377" s="40"/>
      <c r="O377" s="40"/>
      <c r="P377" s="40"/>
      <c r="Q377" s="40"/>
      <c r="R377" s="40"/>
      <c r="S377" s="40"/>
      <c r="T377" s="40"/>
      <c r="U377" s="40"/>
      <c r="V377" s="40"/>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row>
    <row r="378" spans="2:94">
      <c r="B378" s="40"/>
      <c r="C378" s="40"/>
      <c r="D378" s="40"/>
      <c r="E378" s="40"/>
      <c r="F378" s="40"/>
      <c r="G378" s="40"/>
      <c r="H378" s="40"/>
      <c r="I378" s="40"/>
      <c r="J378" s="40"/>
      <c r="K378" s="40"/>
      <c r="M378" s="40"/>
      <c r="N378" s="40"/>
      <c r="O378" s="40"/>
      <c r="P378" s="40"/>
      <c r="Q378" s="40"/>
      <c r="R378" s="40"/>
      <c r="S378" s="40"/>
      <c r="T378" s="40"/>
      <c r="U378" s="40"/>
      <c r="V378" s="40"/>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row>
    <row r="379" spans="2:94">
      <c r="B379" s="40"/>
      <c r="C379" s="40"/>
      <c r="D379" s="40"/>
      <c r="E379" s="40"/>
      <c r="F379" s="40"/>
      <c r="G379" s="40"/>
      <c r="H379" s="40"/>
      <c r="I379" s="40"/>
      <c r="J379" s="40"/>
      <c r="K379" s="40"/>
      <c r="M379" s="40"/>
      <c r="N379" s="40"/>
      <c r="O379" s="40"/>
      <c r="P379" s="40"/>
      <c r="Q379" s="40"/>
      <c r="R379" s="40"/>
      <c r="S379" s="40"/>
      <c r="T379" s="40"/>
      <c r="U379" s="40"/>
      <c r="V379" s="40"/>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row>
    <row r="380" spans="2:94">
      <c r="B380" s="40"/>
      <c r="C380" s="40"/>
      <c r="D380" s="40"/>
      <c r="E380" s="40"/>
      <c r="F380" s="40"/>
      <c r="G380" s="40"/>
      <c r="H380" s="40"/>
      <c r="I380" s="40"/>
      <c r="J380" s="40"/>
      <c r="K380" s="40"/>
      <c r="M380" s="40"/>
      <c r="N380" s="40"/>
      <c r="O380" s="40"/>
      <c r="P380" s="40"/>
      <c r="Q380" s="40"/>
      <c r="R380" s="40"/>
      <c r="S380" s="40"/>
      <c r="T380" s="40"/>
      <c r="U380" s="40"/>
      <c r="V380" s="40"/>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row>
    <row r="381" spans="2:94">
      <c r="B381" s="40"/>
      <c r="C381" s="40"/>
      <c r="D381" s="40"/>
      <c r="E381" s="40"/>
      <c r="F381" s="40"/>
      <c r="G381" s="40"/>
      <c r="H381" s="40"/>
      <c r="I381" s="40"/>
      <c r="J381" s="40"/>
      <c r="K381" s="40"/>
      <c r="M381" s="40"/>
      <c r="N381" s="40"/>
      <c r="O381" s="40"/>
      <c r="P381" s="40"/>
      <c r="Q381" s="40"/>
      <c r="R381" s="40"/>
      <c r="S381" s="40"/>
      <c r="T381" s="40"/>
      <c r="U381" s="40"/>
      <c r="V381" s="40"/>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row>
    <row r="382" spans="2:94">
      <c r="B382" s="40"/>
      <c r="C382" s="40"/>
      <c r="D382" s="40"/>
      <c r="E382" s="40"/>
      <c r="F382" s="40"/>
      <c r="G382" s="40"/>
      <c r="H382" s="40"/>
      <c r="I382" s="40"/>
      <c r="J382" s="40"/>
      <c r="K382" s="40"/>
      <c r="M382" s="40"/>
      <c r="N382" s="40"/>
      <c r="O382" s="40"/>
      <c r="P382" s="40"/>
      <c r="Q382" s="40"/>
      <c r="R382" s="40"/>
      <c r="S382" s="40"/>
      <c r="T382" s="40"/>
      <c r="U382" s="40"/>
      <c r="V382" s="40"/>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row>
    <row r="383" spans="2:94">
      <c r="B383" s="40"/>
      <c r="C383" s="40"/>
      <c r="D383" s="40"/>
      <c r="E383" s="40"/>
      <c r="F383" s="40"/>
      <c r="G383" s="40"/>
      <c r="H383" s="40"/>
      <c r="I383" s="40"/>
      <c r="J383" s="40"/>
      <c r="K383" s="40"/>
      <c r="M383" s="40"/>
      <c r="N383" s="40"/>
      <c r="O383" s="40"/>
      <c r="P383" s="40"/>
      <c r="Q383" s="40"/>
      <c r="R383" s="40"/>
      <c r="S383" s="40"/>
      <c r="T383" s="40"/>
      <c r="U383" s="40"/>
      <c r="V383" s="40"/>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row>
    <row r="384" spans="2:94">
      <c r="B384" s="40"/>
      <c r="C384" s="40"/>
      <c r="D384" s="40"/>
      <c r="E384" s="40"/>
      <c r="F384" s="40"/>
      <c r="G384" s="40"/>
      <c r="H384" s="40"/>
      <c r="I384" s="40"/>
      <c r="J384" s="40"/>
      <c r="K384" s="40"/>
      <c r="M384" s="40"/>
      <c r="N384" s="40"/>
      <c r="O384" s="40"/>
      <c r="P384" s="40"/>
      <c r="Q384" s="40"/>
      <c r="R384" s="40"/>
      <c r="S384" s="40"/>
      <c r="T384" s="40"/>
      <c r="U384" s="40"/>
      <c r="V384" s="40"/>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row>
    <row r="385" spans="2:94">
      <c r="B385" s="40"/>
      <c r="C385" s="40"/>
      <c r="D385" s="40"/>
      <c r="E385" s="40"/>
      <c r="F385" s="40"/>
      <c r="G385" s="40"/>
      <c r="H385" s="40"/>
      <c r="I385" s="40"/>
      <c r="J385" s="40"/>
      <c r="K385" s="40"/>
      <c r="M385" s="40"/>
      <c r="N385" s="40"/>
      <c r="O385" s="40"/>
      <c r="P385" s="40"/>
      <c r="Q385" s="40"/>
      <c r="R385" s="40"/>
      <c r="S385" s="40"/>
      <c r="T385" s="40"/>
      <c r="U385" s="40"/>
      <c r="V385" s="40"/>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row>
    <row r="386" spans="2:94">
      <c r="B386" s="40"/>
      <c r="C386" s="40"/>
      <c r="D386" s="40"/>
      <c r="E386" s="40"/>
      <c r="F386" s="40"/>
      <c r="G386" s="40"/>
      <c r="H386" s="40"/>
      <c r="I386" s="40"/>
      <c r="J386" s="40"/>
      <c r="K386" s="40"/>
      <c r="M386" s="40"/>
      <c r="N386" s="40"/>
      <c r="O386" s="40"/>
      <c r="P386" s="40"/>
      <c r="Q386" s="40"/>
      <c r="R386" s="40"/>
      <c r="S386" s="40"/>
      <c r="T386" s="40"/>
      <c r="U386" s="40"/>
      <c r="V386" s="40"/>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row>
    <row r="387" spans="2:94">
      <c r="B387" s="40"/>
      <c r="C387" s="40"/>
      <c r="D387" s="40"/>
      <c r="E387" s="40"/>
      <c r="F387" s="40"/>
      <c r="G387" s="40"/>
      <c r="H387" s="40"/>
      <c r="I387" s="40"/>
      <c r="J387" s="40"/>
      <c r="K387" s="40"/>
      <c r="M387" s="40"/>
      <c r="N387" s="40"/>
      <c r="O387" s="40"/>
      <c r="P387" s="40"/>
      <c r="Q387" s="40"/>
      <c r="R387" s="40"/>
      <c r="S387" s="40"/>
      <c r="T387" s="40"/>
      <c r="U387" s="40"/>
      <c r="V387" s="40"/>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row>
    <row r="388" spans="2:94">
      <c r="B388" s="40"/>
      <c r="C388" s="40"/>
      <c r="D388" s="40"/>
      <c r="E388" s="40"/>
      <c r="F388" s="40"/>
      <c r="G388" s="40"/>
      <c r="H388" s="40"/>
      <c r="I388" s="40"/>
      <c r="J388" s="40"/>
      <c r="K388" s="40"/>
      <c r="M388" s="40"/>
      <c r="N388" s="40"/>
      <c r="O388" s="40"/>
      <c r="P388" s="40"/>
      <c r="Q388" s="40"/>
      <c r="R388" s="40"/>
      <c r="S388" s="40"/>
      <c r="T388" s="40"/>
      <c r="U388" s="40"/>
      <c r="V388" s="40"/>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row>
    <row r="389" spans="2:94">
      <c r="B389" s="40"/>
      <c r="C389" s="40"/>
      <c r="D389" s="40"/>
      <c r="E389" s="40"/>
      <c r="F389" s="40"/>
      <c r="G389" s="40"/>
      <c r="H389" s="40"/>
      <c r="I389" s="40"/>
      <c r="J389" s="40"/>
      <c r="K389" s="40"/>
      <c r="M389" s="40"/>
      <c r="N389" s="40"/>
      <c r="O389" s="40"/>
      <c r="P389" s="40"/>
      <c r="Q389" s="40"/>
      <c r="R389" s="40"/>
      <c r="S389" s="40"/>
      <c r="T389" s="40"/>
      <c r="U389" s="40"/>
      <c r="V389" s="40"/>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row>
    <row r="390" spans="2:94">
      <c r="B390" s="40"/>
      <c r="C390" s="40"/>
      <c r="D390" s="40"/>
      <c r="E390" s="40"/>
      <c r="F390" s="40"/>
      <c r="G390" s="40"/>
      <c r="H390" s="40"/>
      <c r="I390" s="40"/>
      <c r="J390" s="40"/>
      <c r="K390" s="40"/>
      <c r="M390" s="40"/>
      <c r="N390" s="40"/>
      <c r="O390" s="40"/>
      <c r="P390" s="40"/>
      <c r="Q390" s="40"/>
      <c r="R390" s="40"/>
      <c r="S390" s="40"/>
      <c r="T390" s="40"/>
      <c r="U390" s="40"/>
      <c r="V390" s="40"/>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row>
    <row r="391" spans="2:94">
      <c r="B391" s="40"/>
      <c r="C391" s="40"/>
      <c r="D391" s="40"/>
      <c r="E391" s="40"/>
      <c r="F391" s="40"/>
      <c r="G391" s="40"/>
      <c r="H391" s="40"/>
      <c r="I391" s="40"/>
      <c r="J391" s="40"/>
      <c r="K391" s="40"/>
      <c r="M391" s="40"/>
      <c r="N391" s="40"/>
      <c r="O391" s="40"/>
      <c r="P391" s="40"/>
      <c r="Q391" s="40"/>
      <c r="R391" s="40"/>
      <c r="S391" s="40"/>
      <c r="T391" s="40"/>
      <c r="U391" s="40"/>
      <c r="V391" s="40"/>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row>
    <row r="392" spans="2:94">
      <c r="B392" s="40"/>
      <c r="C392" s="40"/>
      <c r="D392" s="40"/>
      <c r="E392" s="40"/>
      <c r="F392" s="40"/>
      <c r="G392" s="40"/>
      <c r="H392" s="40"/>
      <c r="I392" s="40"/>
      <c r="J392" s="40"/>
      <c r="K392" s="40"/>
      <c r="M392" s="40"/>
      <c r="N392" s="40"/>
      <c r="O392" s="40"/>
      <c r="P392" s="40"/>
      <c r="Q392" s="40"/>
      <c r="R392" s="40"/>
      <c r="S392" s="40"/>
      <c r="T392" s="40"/>
      <c r="U392" s="40"/>
      <c r="V392" s="40"/>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row>
    <row r="393" spans="2:94">
      <c r="B393" s="40"/>
      <c r="C393" s="40"/>
      <c r="D393" s="40"/>
      <c r="E393" s="40"/>
      <c r="F393" s="40"/>
      <c r="G393" s="40"/>
      <c r="H393" s="40"/>
      <c r="I393" s="40"/>
      <c r="J393" s="40"/>
      <c r="K393" s="40"/>
      <c r="M393" s="40"/>
      <c r="N393" s="40"/>
      <c r="O393" s="40"/>
      <c r="P393" s="40"/>
      <c r="Q393" s="40"/>
      <c r="R393" s="40"/>
      <c r="S393" s="40"/>
      <c r="T393" s="40"/>
      <c r="U393" s="40"/>
      <c r="V393" s="40"/>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row>
    <row r="394" spans="2:94">
      <c r="B394" s="40"/>
      <c r="C394" s="40"/>
      <c r="D394" s="40"/>
      <c r="E394" s="40"/>
      <c r="F394" s="40"/>
      <c r="G394" s="40"/>
      <c r="H394" s="40"/>
      <c r="I394" s="40"/>
      <c r="J394" s="40"/>
      <c r="K394" s="40"/>
      <c r="M394" s="40"/>
      <c r="N394" s="40"/>
      <c r="O394" s="40"/>
      <c r="P394" s="40"/>
      <c r="Q394" s="40"/>
      <c r="R394" s="40"/>
      <c r="S394" s="40"/>
      <c r="T394" s="40"/>
      <c r="U394" s="40"/>
      <c r="V394" s="40"/>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row>
    <row r="395" spans="2:94">
      <c r="B395" s="40"/>
      <c r="C395" s="40"/>
      <c r="D395" s="40"/>
      <c r="E395" s="40"/>
      <c r="F395" s="40"/>
      <c r="G395" s="40"/>
      <c r="H395" s="40"/>
      <c r="I395" s="40"/>
      <c r="J395" s="40"/>
      <c r="K395" s="40"/>
      <c r="M395" s="40"/>
      <c r="N395" s="40"/>
      <c r="O395" s="40"/>
      <c r="P395" s="40"/>
      <c r="Q395" s="40"/>
      <c r="R395" s="40"/>
      <c r="S395" s="40"/>
      <c r="T395" s="40"/>
      <c r="U395" s="40"/>
      <c r="V395" s="40"/>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row>
    <row r="396" spans="2:94">
      <c r="B396" s="40"/>
      <c r="C396" s="40"/>
      <c r="D396" s="40"/>
      <c r="E396" s="40"/>
      <c r="F396" s="40"/>
      <c r="G396" s="40"/>
      <c r="H396" s="40"/>
      <c r="I396" s="40"/>
      <c r="J396" s="40"/>
      <c r="K396" s="40"/>
      <c r="M396" s="40"/>
      <c r="N396" s="40"/>
      <c r="O396" s="40"/>
      <c r="P396" s="40"/>
      <c r="Q396" s="40"/>
      <c r="R396" s="40"/>
      <c r="S396" s="40"/>
      <c r="T396" s="40"/>
      <c r="U396" s="40"/>
      <c r="V396" s="40"/>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row>
    <row r="397" spans="2:94">
      <c r="B397" s="40"/>
      <c r="C397" s="40"/>
      <c r="D397" s="40"/>
      <c r="E397" s="40"/>
      <c r="F397" s="40"/>
      <c r="G397" s="40"/>
      <c r="H397" s="40"/>
      <c r="I397" s="40"/>
      <c r="J397" s="40"/>
      <c r="K397" s="40"/>
      <c r="M397" s="40"/>
      <c r="N397" s="40"/>
      <c r="O397" s="40"/>
      <c r="P397" s="40"/>
      <c r="Q397" s="40"/>
      <c r="R397" s="40"/>
      <c r="S397" s="40"/>
      <c r="T397" s="40"/>
      <c r="U397" s="40"/>
      <c r="V397" s="40"/>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row>
    <row r="398" spans="2:94">
      <c r="B398" s="40"/>
      <c r="C398" s="40"/>
      <c r="D398" s="40"/>
      <c r="E398" s="40"/>
      <c r="F398" s="40"/>
      <c r="G398" s="40"/>
      <c r="H398" s="40"/>
      <c r="I398" s="40"/>
      <c r="J398" s="40"/>
      <c r="K398" s="40"/>
      <c r="M398" s="40"/>
      <c r="N398" s="40"/>
      <c r="O398" s="40"/>
      <c r="P398" s="40"/>
      <c r="Q398" s="40"/>
      <c r="R398" s="40"/>
      <c r="S398" s="40"/>
      <c r="T398" s="40"/>
      <c r="U398" s="40"/>
      <c r="V398" s="40"/>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row>
    <row r="399" spans="2:94">
      <c r="B399" s="40"/>
      <c r="C399" s="40"/>
      <c r="D399" s="40"/>
      <c r="E399" s="40"/>
      <c r="F399" s="40"/>
      <c r="G399" s="40"/>
      <c r="H399" s="40"/>
      <c r="I399" s="40"/>
      <c r="J399" s="40"/>
      <c r="K399" s="40"/>
      <c r="M399" s="40"/>
      <c r="N399" s="40"/>
      <c r="O399" s="40"/>
      <c r="P399" s="40"/>
      <c r="Q399" s="40"/>
      <c r="R399" s="40"/>
      <c r="S399" s="40"/>
      <c r="T399" s="40"/>
      <c r="U399" s="40"/>
      <c r="V399" s="40"/>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row>
    <row r="400" spans="2:94">
      <c r="B400" s="40"/>
      <c r="C400" s="40"/>
      <c r="D400" s="40"/>
      <c r="E400" s="40"/>
      <c r="F400" s="40"/>
      <c r="G400" s="40"/>
      <c r="H400" s="40"/>
      <c r="I400" s="40"/>
      <c r="J400" s="40"/>
      <c r="K400" s="40"/>
      <c r="M400" s="40"/>
      <c r="N400" s="40"/>
      <c r="O400" s="40"/>
      <c r="P400" s="40"/>
      <c r="Q400" s="40"/>
      <c r="R400" s="40"/>
      <c r="S400" s="40"/>
      <c r="T400" s="40"/>
      <c r="U400" s="40"/>
      <c r="V400" s="40"/>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row>
    <row r="401" spans="2:94">
      <c r="B401" s="40"/>
      <c r="C401" s="40"/>
      <c r="D401" s="40"/>
      <c r="E401" s="40"/>
      <c r="F401" s="40"/>
      <c r="G401" s="40"/>
      <c r="H401" s="40"/>
      <c r="I401" s="40"/>
      <c r="J401" s="40"/>
      <c r="K401" s="40"/>
      <c r="M401" s="40"/>
      <c r="N401" s="40"/>
      <c r="O401" s="40"/>
      <c r="P401" s="40"/>
      <c r="Q401" s="40"/>
      <c r="R401" s="40"/>
      <c r="S401" s="40"/>
      <c r="T401" s="40"/>
      <c r="U401" s="40"/>
      <c r="V401" s="40"/>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row>
    <row r="402" spans="2:94">
      <c r="B402" s="40"/>
      <c r="C402" s="40"/>
      <c r="D402" s="40"/>
      <c r="E402" s="40"/>
      <c r="F402" s="40"/>
      <c r="G402" s="40"/>
      <c r="H402" s="40"/>
      <c r="I402" s="40"/>
      <c r="J402" s="40"/>
      <c r="K402" s="40"/>
      <c r="M402" s="40"/>
      <c r="N402" s="40"/>
      <c r="O402" s="40"/>
      <c r="P402" s="40"/>
      <c r="Q402" s="40"/>
      <c r="R402" s="40"/>
      <c r="S402" s="40"/>
      <c r="T402" s="40"/>
      <c r="U402" s="40"/>
      <c r="V402" s="40"/>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row>
    <row r="403" spans="2:94">
      <c r="B403" s="40"/>
      <c r="C403" s="40"/>
      <c r="D403" s="40"/>
      <c r="E403" s="40"/>
      <c r="F403" s="40"/>
      <c r="G403" s="40"/>
      <c r="H403" s="40"/>
      <c r="I403" s="40"/>
      <c r="J403" s="40"/>
      <c r="K403" s="40"/>
      <c r="M403" s="40"/>
      <c r="N403" s="40"/>
      <c r="O403" s="40"/>
      <c r="P403" s="40"/>
      <c r="Q403" s="40"/>
      <c r="R403" s="40"/>
      <c r="S403" s="40"/>
      <c r="T403" s="40"/>
      <c r="U403" s="40"/>
      <c r="V403" s="40"/>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row>
    <row r="404" spans="2:94">
      <c r="B404" s="40"/>
      <c r="C404" s="40"/>
      <c r="D404" s="40"/>
      <c r="E404" s="40"/>
      <c r="F404" s="40"/>
      <c r="G404" s="40"/>
      <c r="H404" s="40"/>
      <c r="I404" s="40"/>
      <c r="J404" s="40"/>
      <c r="K404" s="40"/>
      <c r="M404" s="40"/>
      <c r="N404" s="40"/>
      <c r="O404" s="40"/>
      <c r="P404" s="40"/>
      <c r="Q404" s="40"/>
      <c r="R404" s="40"/>
      <c r="S404" s="40"/>
      <c r="T404" s="40"/>
      <c r="U404" s="40"/>
      <c r="V404" s="40"/>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row>
    <row r="405" spans="2:94">
      <c r="B405" s="40"/>
      <c r="C405" s="40"/>
      <c r="D405" s="40"/>
      <c r="E405" s="40"/>
      <c r="F405" s="40"/>
      <c r="G405" s="40"/>
      <c r="H405" s="40"/>
      <c r="I405" s="40"/>
      <c r="J405" s="40"/>
      <c r="K405" s="40"/>
      <c r="M405" s="40"/>
      <c r="N405" s="40"/>
      <c r="O405" s="40"/>
      <c r="P405" s="40"/>
      <c r="Q405" s="40"/>
      <c r="R405" s="40"/>
      <c r="S405" s="40"/>
      <c r="T405" s="40"/>
      <c r="U405" s="40"/>
      <c r="V405" s="40"/>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row>
    <row r="406" spans="2:94">
      <c r="B406" s="40"/>
      <c r="C406" s="40"/>
      <c r="D406" s="40"/>
      <c r="E406" s="40"/>
      <c r="F406" s="40"/>
      <c r="G406" s="40"/>
      <c r="H406" s="40"/>
      <c r="I406" s="40"/>
      <c r="J406" s="40"/>
      <c r="K406" s="40"/>
      <c r="M406" s="40"/>
      <c r="N406" s="40"/>
      <c r="O406" s="40"/>
      <c r="P406" s="40"/>
      <c r="Q406" s="40"/>
      <c r="R406" s="40"/>
      <c r="S406" s="40"/>
      <c r="T406" s="40"/>
      <c r="U406" s="40"/>
      <c r="V406" s="40"/>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row>
    <row r="407" spans="2:94">
      <c r="B407" s="40"/>
      <c r="C407" s="40"/>
      <c r="D407" s="40"/>
      <c r="E407" s="40"/>
      <c r="F407" s="40"/>
      <c r="G407" s="40"/>
      <c r="H407" s="40"/>
      <c r="I407" s="40"/>
      <c r="J407" s="40"/>
      <c r="K407" s="40"/>
      <c r="M407" s="40"/>
      <c r="N407" s="40"/>
      <c r="O407" s="40"/>
      <c r="P407" s="40"/>
      <c r="Q407" s="40"/>
      <c r="R407" s="40"/>
      <c r="S407" s="40"/>
      <c r="T407" s="40"/>
      <c r="U407" s="40"/>
      <c r="V407" s="40"/>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row>
    <row r="408" spans="2:94">
      <c r="B408" s="40"/>
      <c r="C408" s="40"/>
      <c r="D408" s="40"/>
      <c r="E408" s="40"/>
      <c r="F408" s="40"/>
      <c r="G408" s="40"/>
      <c r="H408" s="40"/>
      <c r="I408" s="40"/>
      <c r="J408" s="40"/>
      <c r="K408" s="40"/>
      <c r="M408" s="40"/>
      <c r="N408" s="40"/>
      <c r="O408" s="40"/>
      <c r="P408" s="40"/>
      <c r="Q408" s="40"/>
      <c r="R408" s="40"/>
      <c r="S408" s="40"/>
      <c r="T408" s="40"/>
      <c r="U408" s="40"/>
      <c r="V408" s="40"/>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row>
    <row r="409" spans="2:94">
      <c r="B409" s="40"/>
      <c r="C409" s="40"/>
      <c r="D409" s="40"/>
      <c r="E409" s="40"/>
      <c r="F409" s="40"/>
      <c r="G409" s="40"/>
      <c r="H409" s="40"/>
      <c r="I409" s="40"/>
      <c r="J409" s="40"/>
      <c r="K409" s="40"/>
      <c r="M409" s="40"/>
      <c r="N409" s="40"/>
      <c r="O409" s="40"/>
      <c r="P409" s="40"/>
      <c r="Q409" s="40"/>
      <c r="R409" s="40"/>
      <c r="S409" s="40"/>
      <c r="T409" s="40"/>
      <c r="U409" s="40"/>
      <c r="V409" s="40"/>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row>
    <row r="410" spans="2:94">
      <c r="B410" s="40"/>
      <c r="C410" s="40"/>
      <c r="D410" s="40"/>
      <c r="E410" s="40"/>
      <c r="F410" s="40"/>
      <c r="G410" s="40"/>
      <c r="H410" s="40"/>
      <c r="I410" s="40"/>
      <c r="J410" s="40"/>
      <c r="K410" s="40"/>
      <c r="M410" s="40"/>
      <c r="N410" s="40"/>
      <c r="O410" s="40"/>
      <c r="P410" s="40"/>
      <c r="Q410" s="40"/>
      <c r="R410" s="40"/>
      <c r="S410" s="40"/>
      <c r="T410" s="40"/>
      <c r="U410" s="40"/>
      <c r="V410" s="40"/>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row>
    <row r="411" spans="2:94">
      <c r="B411" s="40"/>
      <c r="C411" s="40"/>
      <c r="D411" s="40"/>
      <c r="E411" s="40"/>
      <c r="F411" s="40"/>
      <c r="G411" s="40"/>
      <c r="H411" s="40"/>
      <c r="I411" s="40"/>
      <c r="J411" s="40"/>
      <c r="K411" s="40"/>
      <c r="M411" s="40"/>
      <c r="N411" s="40"/>
      <c r="O411" s="40"/>
      <c r="P411" s="40"/>
      <c r="Q411" s="40"/>
      <c r="R411" s="40"/>
      <c r="S411" s="40"/>
      <c r="T411" s="40"/>
      <c r="U411" s="40"/>
      <c r="V411" s="40"/>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row>
    <row r="412" spans="2:94">
      <c r="B412" s="40"/>
      <c r="C412" s="40"/>
      <c r="D412" s="40"/>
      <c r="E412" s="40"/>
      <c r="F412" s="40"/>
      <c r="G412" s="40"/>
      <c r="H412" s="40"/>
      <c r="I412" s="40"/>
      <c r="J412" s="40"/>
      <c r="K412" s="40"/>
      <c r="M412" s="40"/>
      <c r="N412" s="40"/>
      <c r="O412" s="40"/>
      <c r="P412" s="40"/>
      <c r="Q412" s="40"/>
      <c r="R412" s="40"/>
      <c r="S412" s="40"/>
      <c r="T412" s="40"/>
      <c r="U412" s="40"/>
      <c r="V412" s="40"/>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row>
    <row r="413" spans="2:94">
      <c r="B413" s="40"/>
      <c r="C413" s="40"/>
      <c r="D413" s="40"/>
      <c r="E413" s="40"/>
      <c r="F413" s="40"/>
      <c r="G413" s="40"/>
      <c r="H413" s="40"/>
      <c r="I413" s="40"/>
      <c r="J413" s="40"/>
      <c r="K413" s="40"/>
      <c r="M413" s="40"/>
      <c r="N413" s="40"/>
      <c r="O413" s="40"/>
      <c r="P413" s="40"/>
      <c r="Q413" s="40"/>
      <c r="R413" s="40"/>
      <c r="S413" s="40"/>
      <c r="T413" s="40"/>
      <c r="U413" s="40"/>
      <c r="V413" s="40"/>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row>
    <row r="414" spans="2:94">
      <c r="B414" s="40"/>
      <c r="C414" s="40"/>
      <c r="D414" s="40"/>
      <c r="E414" s="40"/>
      <c r="F414" s="40"/>
      <c r="G414" s="40"/>
      <c r="H414" s="40"/>
      <c r="I414" s="40"/>
      <c r="J414" s="40"/>
      <c r="K414" s="40"/>
      <c r="M414" s="40"/>
      <c r="N414" s="40"/>
      <c r="O414" s="40"/>
      <c r="P414" s="40"/>
      <c r="Q414" s="40"/>
      <c r="R414" s="40"/>
      <c r="S414" s="40"/>
      <c r="T414" s="40"/>
      <c r="U414" s="40"/>
      <c r="V414" s="40"/>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row>
    <row r="415" spans="2:94">
      <c r="B415" s="40"/>
      <c r="C415" s="40"/>
      <c r="D415" s="40"/>
      <c r="E415" s="40"/>
      <c r="F415" s="40"/>
      <c r="G415" s="40"/>
      <c r="H415" s="40"/>
      <c r="I415" s="40"/>
      <c r="J415" s="40"/>
      <c r="K415" s="40"/>
      <c r="M415" s="40"/>
      <c r="N415" s="40"/>
      <c r="O415" s="40"/>
      <c r="P415" s="40"/>
      <c r="Q415" s="40"/>
      <c r="R415" s="40"/>
      <c r="S415" s="40"/>
      <c r="T415" s="40"/>
      <c r="U415" s="40"/>
      <c r="V415" s="40"/>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row>
    <row r="416" spans="2:94">
      <c r="B416" s="40"/>
      <c r="C416" s="40"/>
      <c r="D416" s="40"/>
      <c r="E416" s="40"/>
      <c r="F416" s="40"/>
      <c r="G416" s="40"/>
      <c r="H416" s="40"/>
      <c r="I416" s="40"/>
      <c r="J416" s="40"/>
      <c r="K416" s="40"/>
      <c r="M416" s="40"/>
      <c r="N416" s="40"/>
      <c r="O416" s="40"/>
      <c r="P416" s="40"/>
      <c r="Q416" s="40"/>
      <c r="R416" s="40"/>
      <c r="S416" s="40"/>
      <c r="T416" s="40"/>
      <c r="U416" s="40"/>
      <c r="V416" s="40"/>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row>
    <row r="417" spans="2:94">
      <c r="B417" s="40"/>
      <c r="C417" s="40"/>
      <c r="D417" s="40"/>
      <c r="E417" s="40"/>
      <c r="F417" s="40"/>
      <c r="G417" s="40"/>
      <c r="H417" s="40"/>
      <c r="I417" s="40"/>
      <c r="J417" s="40"/>
      <c r="K417" s="40"/>
      <c r="M417" s="40"/>
      <c r="N417" s="40"/>
      <c r="O417" s="40"/>
      <c r="P417" s="40"/>
      <c r="Q417" s="40"/>
      <c r="R417" s="40"/>
      <c r="S417" s="40"/>
      <c r="T417" s="40"/>
      <c r="U417" s="40"/>
      <c r="V417" s="40"/>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row>
    <row r="418" spans="2:94">
      <c r="B418" s="40"/>
      <c r="C418" s="40"/>
      <c r="D418" s="40"/>
      <c r="E418" s="40"/>
      <c r="F418" s="40"/>
      <c r="G418" s="40"/>
      <c r="H418" s="40"/>
      <c r="I418" s="40"/>
      <c r="J418" s="40"/>
      <c r="K418" s="40"/>
      <c r="M418" s="40"/>
      <c r="N418" s="40"/>
      <c r="O418" s="40"/>
      <c r="P418" s="40"/>
      <c r="Q418" s="40"/>
      <c r="R418" s="40"/>
      <c r="S418" s="40"/>
      <c r="T418" s="40"/>
      <c r="U418" s="40"/>
      <c r="V418" s="40"/>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row>
    <row r="419" spans="2:94">
      <c r="B419" s="40"/>
      <c r="C419" s="40"/>
      <c r="D419" s="40"/>
      <c r="E419" s="40"/>
      <c r="F419" s="40"/>
      <c r="G419" s="40"/>
      <c r="H419" s="40"/>
      <c r="I419" s="40"/>
      <c r="J419" s="40"/>
      <c r="K419" s="40"/>
      <c r="M419" s="40"/>
      <c r="N419" s="40"/>
      <c r="O419" s="40"/>
      <c r="P419" s="40"/>
      <c r="Q419" s="40"/>
      <c r="R419" s="40"/>
      <c r="S419" s="40"/>
      <c r="T419" s="40"/>
      <c r="U419" s="40"/>
      <c r="V419" s="40"/>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row>
    <row r="420" spans="2:94">
      <c r="B420" s="40"/>
      <c r="C420" s="40"/>
      <c r="D420" s="40"/>
      <c r="E420" s="40"/>
      <c r="F420" s="40"/>
      <c r="G420" s="40"/>
      <c r="H420" s="40"/>
      <c r="I420" s="40"/>
      <c r="J420" s="40"/>
      <c r="K420" s="40"/>
      <c r="M420" s="40"/>
      <c r="N420" s="40"/>
      <c r="O420" s="40"/>
      <c r="P420" s="40"/>
      <c r="Q420" s="40"/>
      <c r="R420" s="40"/>
      <c r="S420" s="40"/>
      <c r="T420" s="40"/>
      <c r="U420" s="40"/>
      <c r="V420" s="40"/>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row>
    <row r="421" spans="2:94">
      <c r="B421" s="40"/>
      <c r="C421" s="40"/>
      <c r="D421" s="40"/>
      <c r="E421" s="40"/>
      <c r="F421" s="40"/>
      <c r="G421" s="40"/>
      <c r="H421" s="40"/>
      <c r="I421" s="40"/>
      <c r="J421" s="40"/>
      <c r="K421" s="40"/>
      <c r="M421" s="40"/>
      <c r="N421" s="40"/>
      <c r="O421" s="40"/>
      <c r="P421" s="40"/>
      <c r="Q421" s="40"/>
      <c r="R421" s="40"/>
      <c r="S421" s="40"/>
      <c r="T421" s="40"/>
      <c r="U421" s="40"/>
      <c r="V421" s="40"/>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row>
    <row r="422" spans="2:94">
      <c r="B422" s="40"/>
      <c r="C422" s="40"/>
      <c r="D422" s="40"/>
      <c r="E422" s="40"/>
      <c r="F422" s="40"/>
      <c r="G422" s="40"/>
      <c r="H422" s="40"/>
      <c r="I422" s="40"/>
      <c r="J422" s="40"/>
      <c r="K422" s="40"/>
      <c r="M422" s="40"/>
      <c r="N422" s="40"/>
      <c r="O422" s="40"/>
      <c r="P422" s="40"/>
      <c r="Q422" s="40"/>
      <c r="R422" s="40"/>
      <c r="S422" s="40"/>
      <c r="T422" s="40"/>
      <c r="U422" s="40"/>
      <c r="V422" s="40"/>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row>
    <row r="423" spans="2:94">
      <c r="B423" s="40"/>
      <c r="C423" s="40"/>
      <c r="D423" s="40"/>
      <c r="E423" s="40"/>
      <c r="F423" s="40"/>
      <c r="G423" s="40"/>
      <c r="H423" s="40"/>
      <c r="I423" s="40"/>
      <c r="J423" s="40"/>
      <c r="K423" s="40"/>
      <c r="M423" s="40"/>
      <c r="N423" s="40"/>
      <c r="O423" s="40"/>
      <c r="P423" s="40"/>
      <c r="Q423" s="40"/>
      <c r="R423" s="40"/>
      <c r="S423" s="40"/>
      <c r="T423" s="40"/>
      <c r="U423" s="40"/>
      <c r="V423" s="40"/>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row>
    <row r="424" spans="2:94">
      <c r="B424" s="40"/>
      <c r="C424" s="40"/>
      <c r="D424" s="40"/>
      <c r="E424" s="40"/>
      <c r="F424" s="40"/>
      <c r="G424" s="40"/>
      <c r="H424" s="40"/>
      <c r="I424" s="40"/>
      <c r="J424" s="40"/>
      <c r="K424" s="40"/>
      <c r="M424" s="40"/>
      <c r="N424" s="40"/>
      <c r="O424" s="40"/>
      <c r="P424" s="40"/>
      <c r="Q424" s="40"/>
      <c r="R424" s="40"/>
      <c r="S424" s="40"/>
      <c r="T424" s="40"/>
      <c r="U424" s="40"/>
      <c r="V424" s="40"/>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row>
    <row r="425" spans="2:94">
      <c r="B425" s="40"/>
      <c r="C425" s="40"/>
      <c r="D425" s="40"/>
      <c r="E425" s="40"/>
      <c r="F425" s="40"/>
      <c r="G425" s="40"/>
      <c r="H425" s="40"/>
      <c r="I425" s="40"/>
      <c r="J425" s="40"/>
      <c r="K425" s="40"/>
      <c r="M425" s="40"/>
      <c r="N425" s="40"/>
      <c r="O425" s="40"/>
      <c r="P425" s="40"/>
      <c r="Q425" s="40"/>
      <c r="R425" s="40"/>
      <c r="S425" s="40"/>
      <c r="T425" s="40"/>
      <c r="U425" s="40"/>
      <c r="V425" s="40"/>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row>
    <row r="426" spans="2:94">
      <c r="B426" s="40"/>
      <c r="C426" s="40"/>
      <c r="D426" s="40"/>
      <c r="E426" s="40"/>
      <c r="F426" s="40"/>
      <c r="G426" s="40"/>
      <c r="H426" s="40"/>
      <c r="I426" s="40"/>
      <c r="J426" s="40"/>
      <c r="K426" s="40"/>
      <c r="M426" s="40"/>
      <c r="N426" s="40"/>
      <c r="O426" s="40"/>
      <c r="P426" s="40"/>
      <c r="Q426" s="40"/>
      <c r="R426" s="40"/>
      <c r="S426" s="40"/>
      <c r="T426" s="40"/>
      <c r="U426" s="40"/>
      <c r="V426" s="40"/>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row>
    <row r="427" spans="2:94">
      <c r="B427" s="40"/>
      <c r="C427" s="40"/>
      <c r="D427" s="40"/>
      <c r="E427" s="40"/>
      <c r="F427" s="40"/>
      <c r="G427" s="40"/>
      <c r="H427" s="40"/>
      <c r="I427" s="40"/>
      <c r="J427" s="40"/>
      <c r="K427" s="40"/>
      <c r="M427" s="40"/>
      <c r="N427" s="40"/>
      <c r="O427" s="40"/>
      <c r="P427" s="40"/>
      <c r="Q427" s="40"/>
      <c r="R427" s="40"/>
      <c r="S427" s="40"/>
      <c r="T427" s="40"/>
      <c r="U427" s="40"/>
      <c r="V427" s="40"/>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row>
    <row r="428" spans="2:94">
      <c r="B428" s="40"/>
      <c r="C428" s="40"/>
      <c r="D428" s="40"/>
      <c r="E428" s="40"/>
      <c r="F428" s="40"/>
      <c r="G428" s="40"/>
      <c r="H428" s="40"/>
      <c r="I428" s="40"/>
      <c r="J428" s="40"/>
      <c r="K428" s="40"/>
      <c r="M428" s="40"/>
      <c r="N428" s="40"/>
      <c r="O428" s="40"/>
      <c r="P428" s="40"/>
      <c r="Q428" s="40"/>
      <c r="R428" s="40"/>
      <c r="S428" s="40"/>
      <c r="T428" s="40"/>
      <c r="U428" s="40"/>
      <c r="V428" s="40"/>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row>
    <row r="429" spans="2:94">
      <c r="B429" s="40"/>
      <c r="C429" s="40"/>
      <c r="D429" s="40"/>
      <c r="E429" s="40"/>
      <c r="F429" s="40"/>
      <c r="G429" s="40"/>
      <c r="H429" s="40"/>
      <c r="I429" s="40"/>
      <c r="J429" s="40"/>
      <c r="K429" s="40"/>
      <c r="M429" s="40"/>
      <c r="N429" s="40"/>
      <c r="O429" s="40"/>
      <c r="P429" s="40"/>
      <c r="Q429" s="40"/>
      <c r="R429" s="40"/>
      <c r="S429" s="40"/>
      <c r="T429" s="40"/>
      <c r="U429" s="40"/>
      <c r="V429" s="40"/>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row>
    <row r="430" spans="2:94">
      <c r="B430" s="40"/>
      <c r="C430" s="40"/>
      <c r="D430" s="40"/>
      <c r="E430" s="40"/>
      <c r="F430" s="40"/>
      <c r="G430" s="40"/>
      <c r="H430" s="40"/>
      <c r="I430" s="40"/>
      <c r="J430" s="40"/>
      <c r="K430" s="40"/>
      <c r="M430" s="40"/>
      <c r="N430" s="40"/>
      <c r="O430" s="40"/>
      <c r="P430" s="40"/>
      <c r="Q430" s="40"/>
      <c r="R430" s="40"/>
      <c r="S430" s="40"/>
      <c r="T430" s="40"/>
      <c r="U430" s="40"/>
      <c r="V430" s="40"/>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row>
    <row r="431" spans="2:94">
      <c r="B431" s="40"/>
      <c r="C431" s="40"/>
      <c r="D431" s="40"/>
      <c r="E431" s="40"/>
      <c r="F431" s="40"/>
      <c r="G431" s="40"/>
      <c r="H431" s="40"/>
      <c r="I431" s="40"/>
      <c r="J431" s="40"/>
      <c r="K431" s="40"/>
      <c r="M431" s="40"/>
      <c r="N431" s="40"/>
      <c r="O431" s="40"/>
      <c r="P431" s="40"/>
      <c r="Q431" s="40"/>
      <c r="R431" s="40"/>
      <c r="S431" s="40"/>
      <c r="T431" s="40"/>
      <c r="U431" s="40"/>
      <c r="V431" s="40"/>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row>
    <row r="432" spans="2:94">
      <c r="B432" s="40"/>
      <c r="C432" s="40"/>
      <c r="D432" s="40"/>
      <c r="E432" s="40"/>
      <c r="F432" s="40"/>
      <c r="G432" s="40"/>
      <c r="H432" s="40"/>
      <c r="I432" s="40"/>
      <c r="J432" s="40"/>
      <c r="K432" s="40"/>
      <c r="M432" s="40"/>
      <c r="N432" s="40"/>
      <c r="O432" s="40"/>
      <c r="P432" s="40"/>
      <c r="Q432" s="40"/>
      <c r="R432" s="40"/>
      <c r="S432" s="40"/>
      <c r="T432" s="40"/>
      <c r="U432" s="40"/>
      <c r="V432" s="40"/>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row>
    <row r="433" spans="2:94">
      <c r="B433" s="40"/>
      <c r="C433" s="40"/>
      <c r="D433" s="40"/>
      <c r="E433" s="40"/>
      <c r="F433" s="40"/>
      <c r="G433" s="40"/>
      <c r="H433" s="40"/>
      <c r="I433" s="40"/>
      <c r="J433" s="40"/>
      <c r="K433" s="40"/>
      <c r="M433" s="40"/>
      <c r="N433" s="40"/>
      <c r="O433" s="40"/>
      <c r="P433" s="40"/>
      <c r="Q433" s="40"/>
      <c r="R433" s="40"/>
      <c r="S433" s="40"/>
      <c r="T433" s="40"/>
      <c r="U433" s="40"/>
      <c r="V433" s="40"/>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row>
    <row r="434" spans="2:94">
      <c r="B434" s="40"/>
      <c r="C434" s="40"/>
      <c r="D434" s="40"/>
      <c r="E434" s="40"/>
      <c r="F434" s="40"/>
      <c r="G434" s="40"/>
      <c r="H434" s="40"/>
      <c r="I434" s="40"/>
      <c r="J434" s="40"/>
      <c r="K434" s="40"/>
      <c r="M434" s="40"/>
      <c r="N434" s="40"/>
      <c r="O434" s="40"/>
      <c r="P434" s="40"/>
      <c r="Q434" s="40"/>
      <c r="R434" s="40"/>
      <c r="S434" s="40"/>
      <c r="T434" s="40"/>
      <c r="U434" s="40"/>
      <c r="V434" s="40"/>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row>
    <row r="435" spans="2:94">
      <c r="B435" s="40"/>
      <c r="C435" s="40"/>
      <c r="D435" s="40"/>
      <c r="E435" s="40"/>
      <c r="F435" s="40"/>
      <c r="G435" s="40"/>
      <c r="H435" s="40"/>
      <c r="I435" s="40"/>
      <c r="J435" s="40"/>
      <c r="K435" s="40"/>
      <c r="M435" s="40"/>
      <c r="N435" s="40"/>
      <c r="O435" s="40"/>
      <c r="P435" s="40"/>
      <c r="Q435" s="40"/>
      <c r="R435" s="40"/>
      <c r="S435" s="40"/>
      <c r="T435" s="40"/>
      <c r="U435" s="40"/>
      <c r="V435" s="40"/>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row>
    <row r="436" spans="2:94">
      <c r="B436" s="40"/>
      <c r="C436" s="40"/>
      <c r="D436" s="40"/>
      <c r="E436" s="40"/>
      <c r="F436" s="40"/>
      <c r="G436" s="40"/>
      <c r="H436" s="40"/>
      <c r="I436" s="40"/>
      <c r="J436" s="40"/>
      <c r="K436" s="40"/>
      <c r="M436" s="40"/>
      <c r="N436" s="40"/>
      <c r="O436" s="40"/>
      <c r="P436" s="40"/>
      <c r="Q436" s="40"/>
      <c r="R436" s="40"/>
      <c r="S436" s="40"/>
      <c r="T436" s="40"/>
      <c r="U436" s="40"/>
      <c r="V436" s="40"/>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row>
    <row r="437" spans="2:94">
      <c r="B437" s="40"/>
      <c r="C437" s="40"/>
      <c r="D437" s="40"/>
      <c r="E437" s="40"/>
      <c r="F437" s="40"/>
      <c r="G437" s="40"/>
      <c r="H437" s="40"/>
      <c r="I437" s="40"/>
      <c r="J437" s="40"/>
      <c r="K437" s="40"/>
      <c r="M437" s="40"/>
      <c r="N437" s="40"/>
      <c r="O437" s="40"/>
      <c r="P437" s="40"/>
      <c r="Q437" s="40"/>
      <c r="R437" s="40"/>
      <c r="S437" s="40"/>
      <c r="T437" s="40"/>
      <c r="U437" s="40"/>
      <c r="V437" s="40"/>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row>
    <row r="438" spans="2:94">
      <c r="B438" s="40"/>
      <c r="C438" s="40"/>
      <c r="D438" s="40"/>
      <c r="E438" s="40"/>
      <c r="F438" s="40"/>
      <c r="G438" s="40"/>
      <c r="H438" s="40"/>
      <c r="I438" s="40"/>
      <c r="J438" s="40"/>
      <c r="K438" s="40"/>
      <c r="M438" s="40"/>
      <c r="N438" s="40"/>
      <c r="O438" s="40"/>
      <c r="P438" s="40"/>
      <c r="Q438" s="40"/>
      <c r="R438" s="40"/>
      <c r="S438" s="40"/>
      <c r="T438" s="40"/>
      <c r="U438" s="40"/>
      <c r="V438" s="40"/>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row>
    <row r="439" spans="2:94">
      <c r="B439" s="40"/>
      <c r="C439" s="40"/>
      <c r="D439" s="40"/>
      <c r="E439" s="40"/>
      <c r="F439" s="40"/>
      <c r="G439" s="40"/>
      <c r="H439" s="40"/>
      <c r="I439" s="40"/>
      <c r="J439" s="40"/>
      <c r="K439" s="40"/>
      <c r="M439" s="40"/>
      <c r="N439" s="40"/>
      <c r="O439" s="40"/>
      <c r="P439" s="40"/>
      <c r="Q439" s="40"/>
      <c r="R439" s="40"/>
      <c r="S439" s="40"/>
      <c r="T439" s="40"/>
      <c r="U439" s="40"/>
      <c r="V439" s="40"/>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row>
    <row r="440" spans="2:94">
      <c r="B440" s="40"/>
      <c r="C440" s="40"/>
      <c r="D440" s="40"/>
      <c r="E440" s="40"/>
      <c r="F440" s="40"/>
      <c r="G440" s="40"/>
      <c r="H440" s="40"/>
      <c r="I440" s="40"/>
      <c r="J440" s="40"/>
      <c r="K440" s="40"/>
      <c r="M440" s="40"/>
      <c r="N440" s="40"/>
      <c r="O440" s="40"/>
      <c r="P440" s="40"/>
      <c r="Q440" s="40"/>
      <c r="R440" s="40"/>
      <c r="S440" s="40"/>
      <c r="T440" s="40"/>
      <c r="U440" s="40"/>
      <c r="V440" s="40"/>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row>
    <row r="441" spans="2:94">
      <c r="B441" s="40"/>
      <c r="C441" s="40"/>
      <c r="D441" s="40"/>
      <c r="E441" s="40"/>
      <c r="F441" s="40"/>
      <c r="G441" s="40"/>
      <c r="H441" s="40"/>
      <c r="I441" s="40"/>
      <c r="J441" s="40"/>
      <c r="K441" s="40"/>
      <c r="M441" s="40"/>
      <c r="N441" s="40"/>
      <c r="O441" s="40"/>
      <c r="P441" s="40"/>
      <c r="Q441" s="40"/>
      <c r="R441" s="40"/>
      <c r="S441" s="40"/>
      <c r="T441" s="40"/>
      <c r="U441" s="40"/>
      <c r="V441" s="40"/>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row>
    <row r="442" spans="2:94">
      <c r="B442" s="40"/>
      <c r="C442" s="40"/>
      <c r="D442" s="40"/>
      <c r="E442" s="40"/>
      <c r="F442" s="40"/>
      <c r="G442" s="40"/>
      <c r="H442" s="40"/>
      <c r="I442" s="40"/>
      <c r="J442" s="40"/>
      <c r="K442" s="40"/>
      <c r="M442" s="40"/>
      <c r="N442" s="40"/>
      <c r="O442" s="40"/>
      <c r="P442" s="40"/>
      <c r="Q442" s="40"/>
      <c r="R442" s="40"/>
      <c r="S442" s="40"/>
      <c r="T442" s="40"/>
      <c r="U442" s="40"/>
      <c r="V442" s="40"/>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row>
    <row r="443" spans="2:94">
      <c r="B443" s="40"/>
      <c r="C443" s="40"/>
      <c r="D443" s="40"/>
      <c r="E443" s="40"/>
      <c r="F443" s="40"/>
      <c r="G443" s="40"/>
      <c r="H443" s="40"/>
      <c r="I443" s="40"/>
      <c r="J443" s="40"/>
      <c r="K443" s="40"/>
      <c r="M443" s="40"/>
      <c r="N443" s="40"/>
      <c r="O443" s="40"/>
      <c r="P443" s="40"/>
      <c r="Q443" s="40"/>
      <c r="R443" s="40"/>
      <c r="S443" s="40"/>
      <c r="T443" s="40"/>
      <c r="U443" s="40"/>
      <c r="V443" s="40"/>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row>
    <row r="444" spans="2:94">
      <c r="B444" s="40"/>
      <c r="C444" s="40"/>
      <c r="D444" s="40"/>
      <c r="E444" s="40"/>
      <c r="F444" s="40"/>
      <c r="G444" s="40"/>
      <c r="H444" s="40"/>
      <c r="I444" s="40"/>
      <c r="J444" s="40"/>
      <c r="K444" s="40"/>
      <c r="M444" s="40"/>
      <c r="N444" s="40"/>
      <c r="O444" s="40"/>
      <c r="P444" s="40"/>
      <c r="Q444" s="40"/>
      <c r="R444" s="40"/>
      <c r="S444" s="40"/>
      <c r="T444" s="40"/>
      <c r="U444" s="40"/>
      <c r="V444" s="40"/>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row>
    <row r="445" spans="2:94">
      <c r="B445" s="40"/>
      <c r="C445" s="40"/>
      <c r="D445" s="40"/>
      <c r="E445" s="40"/>
      <c r="F445" s="40"/>
      <c r="G445" s="40"/>
      <c r="H445" s="40"/>
      <c r="I445" s="40"/>
      <c r="J445" s="40"/>
      <c r="K445" s="40"/>
      <c r="M445" s="40"/>
      <c r="N445" s="40"/>
      <c r="O445" s="40"/>
      <c r="P445" s="40"/>
      <c r="Q445" s="40"/>
      <c r="R445" s="40"/>
      <c r="S445" s="40"/>
      <c r="T445" s="40"/>
      <c r="U445" s="40"/>
      <c r="V445" s="40"/>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row>
    <row r="446" spans="2:94">
      <c r="B446" s="40"/>
      <c r="C446" s="40"/>
      <c r="D446" s="40"/>
      <c r="E446" s="40"/>
      <c r="F446" s="40"/>
      <c r="G446" s="40"/>
      <c r="H446" s="40"/>
      <c r="I446" s="40"/>
      <c r="J446" s="40"/>
      <c r="K446" s="40"/>
      <c r="M446" s="40"/>
      <c r="N446" s="40"/>
      <c r="O446" s="40"/>
      <c r="P446" s="40"/>
      <c r="Q446" s="40"/>
      <c r="R446" s="40"/>
      <c r="S446" s="40"/>
      <c r="T446" s="40"/>
      <c r="U446" s="40"/>
      <c r="V446" s="40"/>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row>
    <row r="447" spans="2:94">
      <c r="B447" s="40"/>
      <c r="C447" s="40"/>
      <c r="D447" s="40"/>
      <c r="E447" s="40"/>
      <c r="F447" s="40"/>
      <c r="G447" s="40"/>
      <c r="H447" s="40"/>
      <c r="I447" s="40"/>
      <c r="J447" s="40"/>
      <c r="K447" s="40"/>
      <c r="M447" s="40"/>
      <c r="N447" s="40"/>
      <c r="O447" s="40"/>
      <c r="P447" s="40"/>
      <c r="Q447" s="40"/>
      <c r="R447" s="40"/>
      <c r="S447" s="40"/>
      <c r="T447" s="40"/>
      <c r="U447" s="40"/>
      <c r="V447" s="40"/>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row>
    <row r="448" spans="2:94">
      <c r="B448" s="40"/>
      <c r="C448" s="40"/>
      <c r="D448" s="40"/>
      <c r="E448" s="40"/>
      <c r="F448" s="40"/>
      <c r="G448" s="40"/>
      <c r="H448" s="40"/>
      <c r="I448" s="40"/>
      <c r="J448" s="40"/>
      <c r="K448" s="40"/>
      <c r="M448" s="40"/>
      <c r="N448" s="40"/>
      <c r="O448" s="40"/>
      <c r="P448" s="40"/>
      <c r="Q448" s="40"/>
      <c r="R448" s="40"/>
      <c r="S448" s="40"/>
      <c r="T448" s="40"/>
      <c r="U448" s="40"/>
      <c r="V448" s="40"/>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row>
    <row r="449" spans="2:94">
      <c r="B449" s="40"/>
      <c r="C449" s="40"/>
      <c r="D449" s="40"/>
      <c r="E449" s="40"/>
      <c r="F449" s="40"/>
      <c r="G449" s="40"/>
      <c r="H449" s="40"/>
      <c r="I449" s="40"/>
      <c r="J449" s="40"/>
      <c r="K449" s="40"/>
      <c r="M449" s="40"/>
      <c r="N449" s="40"/>
      <c r="O449" s="40"/>
      <c r="P449" s="40"/>
      <c r="Q449" s="40"/>
      <c r="R449" s="40"/>
      <c r="S449" s="40"/>
      <c r="T449" s="40"/>
      <c r="U449" s="40"/>
      <c r="V449" s="40"/>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row>
    <row r="450" spans="2:94">
      <c r="B450" s="40"/>
      <c r="C450" s="40"/>
      <c r="D450" s="40"/>
      <c r="E450" s="40"/>
      <c r="F450" s="40"/>
      <c r="G450" s="40"/>
      <c r="H450" s="40"/>
      <c r="I450" s="40"/>
      <c r="J450" s="40"/>
      <c r="K450" s="40"/>
      <c r="M450" s="40"/>
      <c r="N450" s="40"/>
      <c r="O450" s="40"/>
      <c r="P450" s="40"/>
      <c r="Q450" s="40"/>
      <c r="R450" s="40"/>
      <c r="S450" s="40"/>
      <c r="T450" s="40"/>
      <c r="U450" s="40"/>
      <c r="V450" s="40"/>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row>
    <row r="451" spans="2:94">
      <c r="B451" s="40"/>
      <c r="C451" s="40"/>
      <c r="D451" s="40"/>
      <c r="E451" s="40"/>
      <c r="F451" s="40"/>
      <c r="G451" s="40"/>
      <c r="H451" s="40"/>
      <c r="I451" s="40"/>
      <c r="J451" s="40"/>
      <c r="K451" s="40"/>
      <c r="M451" s="40"/>
      <c r="N451" s="40"/>
      <c r="O451" s="40"/>
      <c r="P451" s="40"/>
      <c r="Q451" s="40"/>
      <c r="R451" s="40"/>
      <c r="S451" s="40"/>
      <c r="T451" s="40"/>
      <c r="U451" s="40"/>
      <c r="V451" s="40"/>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row>
    <row r="452" spans="2:94">
      <c r="B452" s="40"/>
      <c r="C452" s="40"/>
      <c r="D452" s="40"/>
      <c r="E452" s="40"/>
      <c r="F452" s="40"/>
      <c r="G452" s="40"/>
      <c r="H452" s="40"/>
      <c r="I452" s="40"/>
      <c r="J452" s="40"/>
      <c r="K452" s="40"/>
      <c r="M452" s="40"/>
      <c r="N452" s="40"/>
      <c r="O452" s="40"/>
      <c r="P452" s="40"/>
      <c r="Q452" s="40"/>
      <c r="R452" s="40"/>
      <c r="S452" s="40"/>
      <c r="T452" s="40"/>
      <c r="U452" s="40"/>
      <c r="V452" s="40"/>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row>
    <row r="453" spans="2:94">
      <c r="B453" s="40"/>
      <c r="C453" s="40"/>
      <c r="D453" s="40"/>
      <c r="E453" s="40"/>
      <c r="F453" s="40"/>
      <c r="G453" s="40"/>
      <c r="H453" s="40"/>
      <c r="I453" s="40"/>
      <c r="J453" s="40"/>
      <c r="K453" s="40"/>
      <c r="M453" s="40"/>
      <c r="N453" s="40"/>
      <c r="O453" s="40"/>
      <c r="P453" s="40"/>
      <c r="Q453" s="40"/>
      <c r="R453" s="40"/>
      <c r="S453" s="40"/>
      <c r="T453" s="40"/>
      <c r="U453" s="40"/>
      <c r="V453" s="40"/>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row>
    <row r="454" spans="2:94">
      <c r="B454" s="40"/>
      <c r="C454" s="40"/>
      <c r="D454" s="40"/>
      <c r="E454" s="40"/>
      <c r="F454" s="40"/>
      <c r="G454" s="40"/>
      <c r="H454" s="40"/>
      <c r="I454" s="40"/>
      <c r="J454" s="40"/>
      <c r="K454" s="40"/>
      <c r="M454" s="40"/>
      <c r="N454" s="40"/>
      <c r="O454" s="40"/>
      <c r="P454" s="40"/>
      <c r="Q454" s="40"/>
      <c r="R454" s="40"/>
      <c r="S454" s="40"/>
      <c r="T454" s="40"/>
      <c r="U454" s="40"/>
      <c r="V454" s="40"/>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row>
    <row r="455" spans="2:94">
      <c r="B455" s="40"/>
      <c r="C455" s="40"/>
      <c r="D455" s="40"/>
      <c r="E455" s="40"/>
      <c r="F455" s="40"/>
      <c r="G455" s="40"/>
      <c r="H455" s="40"/>
      <c r="I455" s="40"/>
      <c r="J455" s="40"/>
      <c r="K455" s="40"/>
      <c r="M455" s="40"/>
      <c r="N455" s="40"/>
      <c r="O455" s="40"/>
      <c r="P455" s="40"/>
      <c r="Q455" s="40"/>
      <c r="R455" s="40"/>
      <c r="S455" s="40"/>
      <c r="T455" s="40"/>
      <c r="U455" s="40"/>
      <c r="V455" s="40"/>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row>
    <row r="456" spans="2:94">
      <c r="B456" s="40"/>
      <c r="C456" s="40"/>
      <c r="D456" s="40"/>
      <c r="E456" s="40"/>
      <c r="F456" s="40"/>
      <c r="G456" s="40"/>
      <c r="H456" s="40"/>
      <c r="I456" s="40"/>
      <c r="J456" s="40"/>
      <c r="K456" s="40"/>
      <c r="M456" s="40"/>
      <c r="N456" s="40"/>
      <c r="O456" s="40"/>
      <c r="P456" s="40"/>
      <c r="Q456" s="40"/>
      <c r="R456" s="40"/>
      <c r="S456" s="40"/>
      <c r="T456" s="40"/>
      <c r="U456" s="40"/>
      <c r="V456" s="40"/>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row>
    <row r="457" spans="2:94">
      <c r="B457" s="40"/>
      <c r="C457" s="40"/>
      <c r="D457" s="40"/>
      <c r="E457" s="40"/>
      <c r="F457" s="40"/>
      <c r="G457" s="40"/>
      <c r="H457" s="40"/>
      <c r="I457" s="40"/>
      <c r="J457" s="40"/>
      <c r="K457" s="40"/>
      <c r="M457" s="40"/>
      <c r="N457" s="40"/>
      <c r="O457" s="40"/>
      <c r="P457" s="40"/>
      <c r="Q457" s="40"/>
      <c r="R457" s="40"/>
      <c r="S457" s="40"/>
      <c r="T457" s="40"/>
      <c r="U457" s="40"/>
      <c r="V457" s="40"/>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row>
    <row r="458" spans="2:94">
      <c r="B458" s="40"/>
      <c r="C458" s="40"/>
      <c r="D458" s="40"/>
      <c r="E458" s="40"/>
      <c r="F458" s="40"/>
      <c r="G458" s="40"/>
      <c r="H458" s="40"/>
      <c r="I458" s="40"/>
      <c r="J458" s="40"/>
      <c r="K458" s="40"/>
      <c r="M458" s="40"/>
      <c r="N458" s="40"/>
      <c r="O458" s="40"/>
      <c r="P458" s="40"/>
      <c r="Q458" s="40"/>
      <c r="R458" s="40"/>
      <c r="S458" s="40"/>
      <c r="T458" s="40"/>
      <c r="U458" s="40"/>
      <c r="V458" s="40"/>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row>
    <row r="459" spans="2:94">
      <c r="B459" s="40"/>
      <c r="C459" s="40"/>
      <c r="D459" s="40"/>
      <c r="E459" s="40"/>
      <c r="F459" s="40"/>
      <c r="G459" s="40"/>
      <c r="H459" s="40"/>
      <c r="I459" s="40"/>
      <c r="J459" s="40"/>
      <c r="K459" s="40"/>
      <c r="M459" s="40"/>
      <c r="N459" s="40"/>
      <c r="O459" s="40"/>
      <c r="P459" s="40"/>
      <c r="Q459" s="40"/>
      <c r="R459" s="40"/>
      <c r="S459" s="40"/>
      <c r="T459" s="40"/>
      <c r="U459" s="40"/>
      <c r="V459" s="40"/>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row>
    <row r="460" spans="2:94">
      <c r="B460" s="40"/>
      <c r="C460" s="40"/>
      <c r="D460" s="40"/>
      <c r="E460" s="40"/>
      <c r="F460" s="40"/>
      <c r="G460" s="40"/>
      <c r="H460" s="40"/>
      <c r="I460" s="40"/>
      <c r="J460" s="40"/>
      <c r="K460" s="40"/>
      <c r="M460" s="40"/>
      <c r="N460" s="40"/>
      <c r="O460" s="40"/>
      <c r="P460" s="40"/>
      <c r="Q460" s="40"/>
      <c r="R460" s="40"/>
      <c r="S460" s="40"/>
      <c r="T460" s="40"/>
      <c r="U460" s="40"/>
      <c r="V460" s="40"/>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row>
    <row r="461" spans="2:94">
      <c r="B461" s="40"/>
      <c r="C461" s="40"/>
      <c r="D461" s="40"/>
      <c r="E461" s="40"/>
      <c r="F461" s="40"/>
      <c r="G461" s="40"/>
      <c r="H461" s="40"/>
      <c r="I461" s="40"/>
      <c r="J461" s="40"/>
      <c r="K461" s="40"/>
      <c r="M461" s="40"/>
      <c r="N461" s="40"/>
      <c r="O461" s="40"/>
      <c r="P461" s="40"/>
      <c r="Q461" s="40"/>
      <c r="R461" s="40"/>
      <c r="S461" s="40"/>
      <c r="T461" s="40"/>
      <c r="U461" s="40"/>
      <c r="V461" s="40"/>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row>
    <row r="462" spans="2:94">
      <c r="B462" s="40"/>
      <c r="C462" s="40"/>
      <c r="D462" s="40"/>
      <c r="E462" s="40"/>
      <c r="F462" s="40"/>
      <c r="G462" s="40"/>
      <c r="H462" s="40"/>
      <c r="I462" s="40"/>
      <c r="J462" s="40"/>
      <c r="K462" s="40"/>
      <c r="M462" s="40"/>
      <c r="N462" s="40"/>
      <c r="O462" s="40"/>
      <c r="P462" s="40"/>
      <c r="Q462" s="40"/>
      <c r="R462" s="40"/>
      <c r="S462" s="40"/>
      <c r="T462" s="40"/>
      <c r="U462" s="40"/>
      <c r="V462" s="40"/>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row>
    <row r="463" spans="2:94">
      <c r="B463" s="40"/>
      <c r="C463" s="40"/>
      <c r="D463" s="40"/>
      <c r="E463" s="40"/>
      <c r="F463" s="40"/>
      <c r="G463" s="40"/>
      <c r="H463" s="40"/>
      <c r="I463" s="40"/>
      <c r="J463" s="40"/>
      <c r="K463" s="40"/>
      <c r="M463" s="40"/>
      <c r="N463" s="40"/>
      <c r="O463" s="40"/>
      <c r="P463" s="40"/>
      <c r="Q463" s="40"/>
      <c r="R463" s="40"/>
      <c r="S463" s="40"/>
      <c r="T463" s="40"/>
      <c r="U463" s="40"/>
      <c r="V463" s="40"/>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row>
    <row r="464" spans="2:94">
      <c r="B464" s="40"/>
      <c r="C464" s="40"/>
      <c r="D464" s="40"/>
      <c r="E464" s="40"/>
      <c r="F464" s="40"/>
      <c r="G464" s="40"/>
      <c r="H464" s="40"/>
      <c r="I464" s="40"/>
      <c r="J464" s="40"/>
      <c r="K464" s="40"/>
      <c r="M464" s="40"/>
      <c r="N464" s="40"/>
      <c r="O464" s="40"/>
      <c r="P464" s="40"/>
      <c r="Q464" s="40"/>
      <c r="R464" s="40"/>
      <c r="S464" s="40"/>
      <c r="T464" s="40"/>
      <c r="U464" s="40"/>
      <c r="V464" s="40"/>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row>
    <row r="465" spans="2:94">
      <c r="B465" s="40"/>
      <c r="C465" s="40"/>
      <c r="D465" s="40"/>
      <c r="E465" s="40"/>
      <c r="F465" s="40"/>
      <c r="G465" s="40"/>
      <c r="H465" s="40"/>
      <c r="I465" s="40"/>
      <c r="J465" s="40"/>
      <c r="K465" s="40"/>
      <c r="M465" s="40"/>
      <c r="N465" s="40"/>
      <c r="O465" s="40"/>
      <c r="P465" s="40"/>
      <c r="Q465" s="40"/>
      <c r="R465" s="40"/>
      <c r="S465" s="40"/>
      <c r="T465" s="40"/>
      <c r="U465" s="40"/>
      <c r="V465" s="40"/>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row>
    <row r="466" spans="2:94">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row>
    <row r="467" spans="2:94">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row>
    <row r="468" spans="2:94">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row>
    <row r="469" spans="2:94">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row>
    <row r="470" spans="2:94">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row>
    <row r="471" spans="2:94">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row>
    <row r="472" spans="2:94">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row>
    <row r="473" spans="2:94">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row>
    <row r="474" spans="2:94">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row>
    <row r="475" spans="2:94">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row>
    <row r="476" spans="2:94">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row>
    <row r="477" spans="2:94">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row>
    <row r="478" spans="2:94">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row>
    <row r="479" spans="2:94">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row>
    <row r="480" spans="2:94">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row>
    <row r="481" spans="23:94">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row>
    <row r="482" spans="23:94">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row>
    <row r="483" spans="23:94">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row>
    <row r="484" spans="23:94">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row>
    <row r="485" spans="23:94">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row>
    <row r="486" spans="23:94">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row>
    <row r="487" spans="23:94">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row>
    <row r="488" spans="23:94">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row>
    <row r="489" spans="23:94">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row>
    <row r="490" spans="23:94">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row>
    <row r="491" spans="23:94">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row>
    <row r="492" spans="23:94">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row>
    <row r="493" spans="23:94">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row>
    <row r="494" spans="23:94">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row>
    <row r="495" spans="23:94">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row>
    <row r="496" spans="23:94">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row>
    <row r="497" spans="23:94">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row>
    <row r="498" spans="23:94">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row>
    <row r="499" spans="23:94">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row>
    <row r="500" spans="23:94">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row>
    <row r="501" spans="23:94">
      <c r="W501" s="31"/>
      <c r="X501" s="31"/>
      <c r="Y501" s="31"/>
      <c r="Z501" s="31"/>
      <c r="AA501" s="31"/>
      <c r="AB501" s="31"/>
      <c r="AC501" s="31"/>
      <c r="AD501" s="31"/>
      <c r="AE501" s="31"/>
      <c r="AF501" s="31"/>
      <c r="AG501" s="31"/>
      <c r="AH501" s="31"/>
      <c r="AI501" s="31"/>
      <c r="AJ501" s="31"/>
      <c r="AK501" s="31"/>
      <c r="AL501" s="31"/>
      <c r="AM501" s="31"/>
      <c r="AN501" s="31"/>
      <c r="AO501" s="31"/>
      <c r="AP501" s="31"/>
      <c r="AQ501" s="31"/>
      <c r="AR501" s="31"/>
      <c r="AS501" s="31"/>
      <c r="AT501" s="31"/>
      <c r="AU501" s="31"/>
      <c r="AV501" s="31"/>
      <c r="AW501" s="31"/>
      <c r="AX501" s="31"/>
      <c r="AY501" s="31"/>
      <c r="AZ501" s="31"/>
      <c r="BA501" s="31"/>
      <c r="BB501" s="31"/>
      <c r="BC501" s="31"/>
      <c r="BD501" s="31"/>
      <c r="BE501" s="31"/>
      <c r="BF501" s="31"/>
      <c r="BG501" s="31"/>
      <c r="BH501" s="31"/>
      <c r="BI501" s="31"/>
      <c r="BJ501" s="31"/>
      <c r="BK501" s="31"/>
      <c r="BL501" s="31"/>
      <c r="BM501" s="31"/>
      <c r="BN501" s="31"/>
      <c r="BO501" s="31"/>
      <c r="BP501" s="31"/>
      <c r="BQ501" s="31"/>
      <c r="BR501" s="31"/>
      <c r="BS501" s="31"/>
      <c r="BT501" s="31"/>
      <c r="BU501" s="31"/>
      <c r="BV501" s="31"/>
      <c r="BW501" s="31"/>
      <c r="BX501" s="31"/>
      <c r="BY501" s="31"/>
      <c r="BZ501" s="31"/>
      <c r="CA501" s="31"/>
      <c r="CB501" s="31"/>
      <c r="CC501" s="31"/>
      <c r="CD501" s="31"/>
      <c r="CE501" s="31"/>
      <c r="CF501" s="31"/>
      <c r="CG501" s="31"/>
      <c r="CH501" s="31"/>
      <c r="CI501" s="31"/>
      <c r="CJ501" s="31"/>
      <c r="CK501" s="31"/>
      <c r="CL501" s="31"/>
      <c r="CM501" s="31"/>
      <c r="CN501" s="31"/>
      <c r="CO501" s="31"/>
      <c r="CP501" s="31"/>
    </row>
    <row r="502" spans="23:94">
      <c r="W502" s="31"/>
      <c r="X502" s="31"/>
      <c r="Y502" s="31"/>
      <c r="Z502" s="31"/>
      <c r="AA502" s="31"/>
      <c r="AB502" s="31"/>
      <c r="AC502" s="31"/>
      <c r="AD502" s="31"/>
      <c r="AE502" s="31"/>
      <c r="AF502" s="31"/>
      <c r="AG502" s="31"/>
      <c r="AH502" s="31"/>
      <c r="AI502" s="31"/>
      <c r="AJ502" s="31"/>
      <c r="AK502" s="31"/>
      <c r="AL502" s="31"/>
      <c r="AM502" s="31"/>
      <c r="AN502" s="31"/>
      <c r="AO502" s="31"/>
      <c r="AP502" s="31"/>
      <c r="AQ502" s="31"/>
      <c r="AR502" s="31"/>
      <c r="AS502" s="31"/>
      <c r="AT502" s="31"/>
      <c r="AU502" s="31"/>
      <c r="AV502" s="31"/>
      <c r="AW502" s="31"/>
      <c r="AX502" s="31"/>
      <c r="AY502" s="31"/>
      <c r="AZ502" s="31"/>
      <c r="BA502" s="31"/>
      <c r="BB502" s="31"/>
      <c r="BC502" s="31"/>
      <c r="BD502" s="31"/>
      <c r="BE502" s="31"/>
      <c r="BF502" s="31"/>
      <c r="BG502" s="31"/>
      <c r="BH502" s="31"/>
      <c r="BI502" s="31"/>
      <c r="BJ502" s="31"/>
      <c r="BK502" s="31"/>
      <c r="BL502" s="31"/>
      <c r="BM502" s="31"/>
      <c r="BN502" s="31"/>
      <c r="BO502" s="31"/>
      <c r="BP502" s="31"/>
      <c r="BQ502" s="31"/>
      <c r="BR502" s="31"/>
      <c r="BS502" s="31"/>
      <c r="BT502" s="31"/>
      <c r="BU502" s="31"/>
      <c r="BV502" s="31"/>
      <c r="BW502" s="31"/>
      <c r="BX502" s="31"/>
      <c r="BY502" s="31"/>
      <c r="BZ502" s="31"/>
      <c r="CA502" s="31"/>
      <c r="CB502" s="31"/>
      <c r="CC502" s="31"/>
      <c r="CD502" s="31"/>
      <c r="CE502" s="31"/>
      <c r="CF502" s="31"/>
      <c r="CG502" s="31"/>
      <c r="CH502" s="31"/>
      <c r="CI502" s="31"/>
      <c r="CJ502" s="31"/>
      <c r="CK502" s="31"/>
      <c r="CL502" s="31"/>
      <c r="CM502" s="31"/>
      <c r="CN502" s="31"/>
      <c r="CO502" s="31"/>
      <c r="CP502" s="31"/>
    </row>
    <row r="503" spans="23:94">
      <c r="W503" s="31"/>
      <c r="X503" s="31"/>
      <c r="Y503" s="31"/>
      <c r="Z503" s="31"/>
      <c r="AA503" s="31"/>
      <c r="AB503" s="31"/>
      <c r="AC503" s="31"/>
      <c r="AD503" s="31"/>
      <c r="AE503" s="31"/>
      <c r="AF503" s="31"/>
      <c r="AG503" s="31"/>
      <c r="AH503" s="31"/>
      <c r="AI503" s="31"/>
      <c r="AJ503" s="31"/>
      <c r="AK503" s="31"/>
      <c r="AL503" s="31"/>
      <c r="AM503" s="31"/>
      <c r="AN503" s="31"/>
      <c r="AO503" s="31"/>
      <c r="AP503" s="31"/>
      <c r="AQ503" s="31"/>
      <c r="AR503" s="31"/>
      <c r="AS503" s="31"/>
      <c r="AT503" s="31"/>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c r="BQ503" s="31"/>
      <c r="BR503" s="31"/>
      <c r="BS503" s="31"/>
      <c r="BT503" s="31"/>
      <c r="BU503" s="31"/>
      <c r="BV503" s="31"/>
      <c r="BW503" s="31"/>
      <c r="BX503" s="31"/>
      <c r="BY503" s="31"/>
      <c r="BZ503" s="31"/>
      <c r="CA503" s="31"/>
      <c r="CB503" s="31"/>
      <c r="CC503" s="31"/>
      <c r="CD503" s="31"/>
      <c r="CE503" s="31"/>
      <c r="CF503" s="31"/>
      <c r="CG503" s="31"/>
      <c r="CH503" s="31"/>
      <c r="CI503" s="31"/>
      <c r="CJ503" s="31"/>
      <c r="CK503" s="31"/>
      <c r="CL503" s="31"/>
      <c r="CM503" s="31"/>
      <c r="CN503" s="31"/>
      <c r="CO503" s="31"/>
      <c r="CP503" s="31"/>
    </row>
    <row r="504" spans="23:94">
      <c r="W504" s="31"/>
      <c r="X504" s="31"/>
      <c r="Y504" s="31"/>
      <c r="Z504" s="31"/>
      <c r="AA504" s="31"/>
      <c r="AB504" s="31"/>
      <c r="AC504" s="31"/>
      <c r="AD504" s="31"/>
      <c r="AE504" s="31"/>
      <c r="AF504" s="31"/>
      <c r="AG504" s="31"/>
      <c r="AH504" s="31"/>
      <c r="AI504" s="31"/>
      <c r="AJ504" s="31"/>
      <c r="AK504" s="31"/>
      <c r="AL504" s="31"/>
      <c r="AM504" s="31"/>
      <c r="AN504" s="31"/>
      <c r="AO504" s="31"/>
      <c r="AP504" s="31"/>
      <c r="AQ504" s="31"/>
      <c r="AR504" s="31"/>
      <c r="AS504" s="31"/>
      <c r="AT504" s="31"/>
      <c r="AU504" s="31"/>
      <c r="AV504" s="31"/>
      <c r="AW504" s="31"/>
      <c r="AX504" s="31"/>
      <c r="AY504" s="31"/>
      <c r="AZ504" s="31"/>
      <c r="BA504" s="31"/>
      <c r="BB504" s="31"/>
      <c r="BC504" s="31"/>
      <c r="BD504" s="31"/>
      <c r="BE504" s="31"/>
      <c r="BF504" s="31"/>
      <c r="BG504" s="31"/>
      <c r="BH504" s="31"/>
      <c r="BI504" s="31"/>
      <c r="BJ504" s="31"/>
      <c r="BK504" s="31"/>
      <c r="BL504" s="31"/>
      <c r="BM504" s="31"/>
      <c r="BN504" s="31"/>
      <c r="BO504" s="31"/>
      <c r="BP504" s="31"/>
      <c r="BQ504" s="31"/>
      <c r="BR504" s="31"/>
      <c r="BS504" s="31"/>
      <c r="BT504" s="31"/>
      <c r="BU504" s="31"/>
      <c r="BV504" s="31"/>
      <c r="BW504" s="31"/>
      <c r="BX504" s="31"/>
      <c r="BY504" s="31"/>
      <c r="BZ504" s="31"/>
      <c r="CA504" s="31"/>
      <c r="CB504" s="31"/>
      <c r="CC504" s="31"/>
      <c r="CD504" s="31"/>
      <c r="CE504" s="31"/>
      <c r="CF504" s="31"/>
      <c r="CG504" s="31"/>
      <c r="CH504" s="31"/>
      <c r="CI504" s="31"/>
      <c r="CJ504" s="31"/>
      <c r="CK504" s="31"/>
      <c r="CL504" s="31"/>
      <c r="CM504" s="31"/>
      <c r="CN504" s="31"/>
      <c r="CO504" s="31"/>
      <c r="CP504" s="31"/>
    </row>
    <row r="505" spans="23:94">
      <c r="W505" s="31"/>
      <c r="X505" s="31"/>
      <c r="Y505" s="31"/>
      <c r="Z505" s="31"/>
      <c r="AA505" s="31"/>
      <c r="AB505" s="31"/>
      <c r="AC505" s="31"/>
      <c r="AD505" s="31"/>
      <c r="AE505" s="31"/>
      <c r="AF505" s="31"/>
      <c r="AG505" s="31"/>
      <c r="AH505" s="31"/>
      <c r="AI505" s="31"/>
      <c r="AJ505" s="31"/>
      <c r="AK505" s="31"/>
      <c r="AL505" s="31"/>
      <c r="AM505" s="31"/>
      <c r="AN505" s="31"/>
      <c r="AO505" s="31"/>
      <c r="AP505" s="31"/>
      <c r="AQ505" s="31"/>
      <c r="AR505" s="31"/>
      <c r="AS505" s="31"/>
      <c r="AT505" s="31"/>
      <c r="AU505" s="31"/>
      <c r="AV505" s="31"/>
      <c r="AW505" s="31"/>
      <c r="AX505" s="31"/>
      <c r="AY505" s="31"/>
      <c r="AZ505" s="31"/>
      <c r="BA505" s="31"/>
      <c r="BB505" s="31"/>
      <c r="BC505" s="31"/>
      <c r="BD505" s="31"/>
      <c r="BE505" s="31"/>
      <c r="BF505" s="31"/>
      <c r="BG505" s="31"/>
      <c r="BH505" s="31"/>
      <c r="BI505" s="31"/>
      <c r="BJ505" s="31"/>
      <c r="BK505" s="31"/>
      <c r="BL505" s="31"/>
      <c r="BM505" s="31"/>
      <c r="BN505" s="31"/>
      <c r="BO505" s="31"/>
      <c r="BP505" s="31"/>
      <c r="BQ505" s="31"/>
      <c r="BR505" s="31"/>
      <c r="BS505" s="31"/>
      <c r="BT505" s="31"/>
      <c r="BU505" s="31"/>
      <c r="BV505" s="31"/>
      <c r="BW505" s="31"/>
      <c r="BX505" s="31"/>
      <c r="BY505" s="31"/>
      <c r="BZ505" s="31"/>
      <c r="CA505" s="31"/>
      <c r="CB505" s="31"/>
      <c r="CC505" s="31"/>
      <c r="CD505" s="31"/>
      <c r="CE505" s="31"/>
      <c r="CF505" s="31"/>
      <c r="CG505" s="31"/>
      <c r="CH505" s="31"/>
      <c r="CI505" s="31"/>
      <c r="CJ505" s="31"/>
      <c r="CK505" s="31"/>
      <c r="CL505" s="31"/>
      <c r="CM505" s="31"/>
      <c r="CN505" s="31"/>
      <c r="CO505" s="31"/>
      <c r="CP505" s="31"/>
    </row>
    <row r="506" spans="23:94">
      <c r="W506" s="31"/>
      <c r="X506" s="31"/>
      <c r="Y506" s="31"/>
      <c r="Z506" s="31"/>
      <c r="AA506" s="31"/>
      <c r="AB506" s="31"/>
      <c r="AC506" s="31"/>
      <c r="AD506" s="31"/>
      <c r="AE506" s="31"/>
      <c r="AF506" s="31"/>
      <c r="AG506" s="31"/>
      <c r="AH506" s="31"/>
      <c r="AI506" s="31"/>
      <c r="AJ506" s="31"/>
      <c r="AK506" s="31"/>
      <c r="AL506" s="31"/>
      <c r="AM506" s="31"/>
      <c r="AN506" s="31"/>
      <c r="AO506" s="31"/>
      <c r="AP506" s="31"/>
      <c r="AQ506" s="31"/>
      <c r="AR506" s="31"/>
      <c r="AS506" s="31"/>
      <c r="AT506" s="31"/>
      <c r="AU506" s="31"/>
      <c r="AV506" s="31"/>
      <c r="AW506" s="31"/>
      <c r="AX506" s="31"/>
      <c r="AY506" s="31"/>
      <c r="AZ506" s="31"/>
      <c r="BA506" s="31"/>
      <c r="BB506" s="31"/>
      <c r="BC506" s="31"/>
      <c r="BD506" s="31"/>
      <c r="BE506" s="31"/>
      <c r="BF506" s="31"/>
      <c r="BG506" s="31"/>
      <c r="BH506" s="31"/>
      <c r="BI506" s="31"/>
      <c r="BJ506" s="31"/>
      <c r="BK506" s="31"/>
      <c r="BL506" s="31"/>
      <c r="BM506" s="31"/>
      <c r="BN506" s="31"/>
      <c r="BO506" s="31"/>
      <c r="BP506" s="31"/>
      <c r="BQ506" s="31"/>
      <c r="BR506" s="31"/>
      <c r="BS506" s="31"/>
      <c r="BT506" s="31"/>
      <c r="BU506" s="31"/>
      <c r="BV506" s="31"/>
      <c r="BW506" s="31"/>
      <c r="BX506" s="31"/>
      <c r="BY506" s="31"/>
      <c r="BZ506" s="31"/>
      <c r="CA506" s="31"/>
      <c r="CB506" s="31"/>
      <c r="CC506" s="31"/>
      <c r="CD506" s="31"/>
      <c r="CE506" s="31"/>
      <c r="CF506" s="31"/>
      <c r="CG506" s="31"/>
      <c r="CH506" s="31"/>
      <c r="CI506" s="31"/>
      <c r="CJ506" s="31"/>
      <c r="CK506" s="31"/>
      <c r="CL506" s="31"/>
      <c r="CM506" s="31"/>
      <c r="CN506" s="31"/>
      <c r="CO506" s="31"/>
      <c r="CP506" s="31"/>
    </row>
    <row r="507" spans="23:94">
      <c r="W507" s="31"/>
      <c r="X507" s="31"/>
      <c r="Y507" s="31"/>
      <c r="Z507" s="31"/>
      <c r="AA507" s="31"/>
      <c r="AB507" s="31"/>
      <c r="AC507" s="31"/>
      <c r="AD507" s="31"/>
      <c r="AE507" s="31"/>
      <c r="AF507" s="31"/>
      <c r="AG507" s="31"/>
      <c r="AH507" s="31"/>
      <c r="AI507" s="31"/>
      <c r="AJ507" s="31"/>
      <c r="AK507" s="31"/>
      <c r="AL507" s="31"/>
      <c r="AM507" s="31"/>
      <c r="AN507" s="31"/>
      <c r="AO507" s="31"/>
      <c r="AP507" s="31"/>
      <c r="AQ507" s="31"/>
      <c r="AR507" s="31"/>
      <c r="AS507" s="31"/>
      <c r="AT507" s="31"/>
      <c r="AU507" s="31"/>
      <c r="AV507" s="31"/>
      <c r="AW507" s="31"/>
      <c r="AX507" s="31"/>
      <c r="AY507" s="31"/>
      <c r="AZ507" s="31"/>
      <c r="BA507" s="31"/>
      <c r="BB507" s="31"/>
      <c r="BC507" s="31"/>
      <c r="BD507" s="31"/>
      <c r="BE507" s="31"/>
      <c r="BF507" s="31"/>
      <c r="BG507" s="31"/>
      <c r="BH507" s="31"/>
      <c r="BI507" s="31"/>
      <c r="BJ507" s="31"/>
      <c r="BK507" s="31"/>
      <c r="BL507" s="31"/>
      <c r="BM507" s="31"/>
      <c r="BN507" s="31"/>
      <c r="BO507" s="31"/>
      <c r="BP507" s="31"/>
      <c r="BQ507" s="31"/>
      <c r="BR507" s="31"/>
      <c r="BS507" s="31"/>
      <c r="BT507" s="31"/>
      <c r="BU507" s="31"/>
      <c r="BV507" s="31"/>
      <c r="BW507" s="31"/>
      <c r="BX507" s="31"/>
      <c r="BY507" s="31"/>
      <c r="BZ507" s="31"/>
      <c r="CA507" s="31"/>
      <c r="CB507" s="31"/>
      <c r="CC507" s="31"/>
      <c r="CD507" s="31"/>
      <c r="CE507" s="31"/>
      <c r="CF507" s="31"/>
      <c r="CG507" s="31"/>
      <c r="CH507" s="31"/>
      <c r="CI507" s="31"/>
      <c r="CJ507" s="31"/>
      <c r="CK507" s="31"/>
      <c r="CL507" s="31"/>
      <c r="CM507" s="31"/>
      <c r="CN507" s="31"/>
      <c r="CO507" s="31"/>
      <c r="CP507" s="31"/>
    </row>
    <row r="508" spans="23:94">
      <c r="W508" s="31"/>
      <c r="X508" s="31"/>
      <c r="Y508" s="31"/>
      <c r="Z508" s="31"/>
      <c r="AA508" s="31"/>
      <c r="AB508" s="31"/>
      <c r="AC508" s="31"/>
      <c r="AD508" s="31"/>
      <c r="AE508" s="31"/>
      <c r="AF508" s="31"/>
      <c r="AG508" s="31"/>
      <c r="AH508" s="31"/>
      <c r="AI508" s="31"/>
      <c r="AJ508" s="31"/>
      <c r="AK508" s="31"/>
      <c r="AL508" s="31"/>
      <c r="AM508" s="31"/>
      <c r="AN508" s="31"/>
      <c r="AO508" s="31"/>
      <c r="AP508" s="31"/>
      <c r="AQ508" s="31"/>
      <c r="AR508" s="31"/>
      <c r="AS508" s="31"/>
      <c r="AT508" s="31"/>
      <c r="AU508" s="31"/>
      <c r="AV508" s="31"/>
      <c r="AW508" s="31"/>
      <c r="AX508" s="31"/>
      <c r="AY508" s="31"/>
      <c r="AZ508" s="31"/>
      <c r="BA508" s="31"/>
      <c r="BB508" s="31"/>
      <c r="BC508" s="31"/>
      <c r="BD508" s="31"/>
      <c r="BE508" s="31"/>
      <c r="BF508" s="31"/>
      <c r="BG508" s="31"/>
      <c r="BH508" s="31"/>
      <c r="BI508" s="31"/>
      <c r="BJ508" s="31"/>
      <c r="BK508" s="31"/>
      <c r="BL508" s="31"/>
      <c r="BM508" s="31"/>
      <c r="BN508" s="31"/>
      <c r="BO508" s="31"/>
      <c r="BP508" s="31"/>
      <c r="BQ508" s="31"/>
      <c r="BR508" s="31"/>
      <c r="BS508" s="31"/>
      <c r="BT508" s="31"/>
      <c r="BU508" s="31"/>
      <c r="BV508" s="31"/>
      <c r="BW508" s="31"/>
      <c r="BX508" s="31"/>
      <c r="BY508" s="31"/>
      <c r="BZ508" s="31"/>
      <c r="CA508" s="31"/>
      <c r="CB508" s="31"/>
      <c r="CC508" s="31"/>
      <c r="CD508" s="31"/>
      <c r="CE508" s="31"/>
      <c r="CF508" s="31"/>
      <c r="CG508" s="31"/>
      <c r="CH508" s="31"/>
      <c r="CI508" s="31"/>
      <c r="CJ508" s="31"/>
      <c r="CK508" s="31"/>
      <c r="CL508" s="31"/>
      <c r="CM508" s="31"/>
      <c r="CN508" s="31"/>
      <c r="CO508" s="31"/>
      <c r="CP508" s="31"/>
    </row>
    <row r="509" spans="23:94">
      <c r="W509" s="31"/>
      <c r="X509" s="31"/>
      <c r="Y509" s="31"/>
      <c r="Z509" s="31"/>
      <c r="AA509" s="31"/>
      <c r="AB509" s="31"/>
      <c r="AC509" s="31"/>
      <c r="AD509" s="31"/>
      <c r="AE509" s="31"/>
      <c r="AF509" s="31"/>
      <c r="AG509" s="31"/>
      <c r="AH509" s="31"/>
      <c r="AI509" s="31"/>
      <c r="AJ509" s="31"/>
      <c r="AK509" s="31"/>
      <c r="AL509" s="31"/>
      <c r="AM509" s="31"/>
      <c r="AN509" s="31"/>
      <c r="AO509" s="31"/>
      <c r="AP509" s="31"/>
      <c r="AQ509" s="31"/>
      <c r="AR509" s="31"/>
      <c r="AS509" s="31"/>
      <c r="AT509" s="31"/>
      <c r="AU509" s="31"/>
      <c r="AV509" s="31"/>
      <c r="AW509" s="31"/>
      <c r="AX509" s="31"/>
      <c r="AY509" s="31"/>
      <c r="AZ509" s="31"/>
      <c r="BA509" s="31"/>
      <c r="BB509" s="31"/>
      <c r="BC509" s="31"/>
      <c r="BD509" s="31"/>
      <c r="BE509" s="31"/>
      <c r="BF509" s="31"/>
      <c r="BG509" s="31"/>
      <c r="BH509" s="31"/>
      <c r="BI509" s="31"/>
      <c r="BJ509" s="31"/>
      <c r="BK509" s="31"/>
      <c r="BL509" s="31"/>
      <c r="BM509" s="31"/>
      <c r="BN509" s="31"/>
      <c r="BO509" s="31"/>
      <c r="BP509" s="31"/>
      <c r="BQ509" s="31"/>
      <c r="BR509" s="31"/>
      <c r="BS509" s="31"/>
      <c r="BT509" s="31"/>
      <c r="BU509" s="31"/>
      <c r="BV509" s="31"/>
      <c r="BW509" s="31"/>
      <c r="BX509" s="31"/>
      <c r="BY509" s="31"/>
      <c r="BZ509" s="31"/>
      <c r="CA509" s="31"/>
      <c r="CB509" s="31"/>
      <c r="CC509" s="31"/>
      <c r="CD509" s="31"/>
      <c r="CE509" s="31"/>
      <c r="CF509" s="31"/>
      <c r="CG509" s="31"/>
      <c r="CH509" s="31"/>
      <c r="CI509" s="31"/>
      <c r="CJ509" s="31"/>
      <c r="CK509" s="31"/>
      <c r="CL509" s="31"/>
      <c r="CM509" s="31"/>
      <c r="CN509" s="31"/>
      <c r="CO509" s="31"/>
      <c r="CP509" s="31"/>
    </row>
    <row r="510" spans="23:94">
      <c r="W510" s="31"/>
      <c r="X510" s="31"/>
      <c r="Y510" s="31"/>
      <c r="Z510" s="31"/>
      <c r="AA510" s="31"/>
      <c r="AB510" s="31"/>
      <c r="AC510" s="31"/>
      <c r="AD510" s="31"/>
      <c r="AE510" s="31"/>
      <c r="AF510" s="31"/>
      <c r="AG510" s="31"/>
      <c r="AH510" s="31"/>
      <c r="AI510" s="31"/>
      <c r="AJ510" s="31"/>
      <c r="AK510" s="31"/>
      <c r="AL510" s="31"/>
      <c r="AM510" s="31"/>
      <c r="AN510" s="31"/>
      <c r="AO510" s="31"/>
      <c r="AP510" s="31"/>
      <c r="AQ510" s="31"/>
      <c r="AR510" s="31"/>
      <c r="AS510" s="31"/>
      <c r="AT510" s="31"/>
      <c r="AU510" s="31"/>
      <c r="AV510" s="31"/>
      <c r="AW510" s="31"/>
      <c r="AX510" s="31"/>
      <c r="AY510" s="31"/>
      <c r="AZ510" s="31"/>
      <c r="BA510" s="31"/>
      <c r="BB510" s="31"/>
      <c r="BC510" s="31"/>
      <c r="BD510" s="31"/>
      <c r="BE510" s="31"/>
      <c r="BF510" s="31"/>
      <c r="BG510" s="31"/>
      <c r="BH510" s="31"/>
      <c r="BI510" s="31"/>
      <c r="BJ510" s="31"/>
      <c r="BK510" s="31"/>
      <c r="BL510" s="31"/>
      <c r="BM510" s="31"/>
      <c r="BN510" s="31"/>
      <c r="BO510" s="31"/>
      <c r="BP510" s="31"/>
      <c r="BQ510" s="31"/>
      <c r="BR510" s="31"/>
      <c r="BS510" s="31"/>
      <c r="BT510" s="31"/>
      <c r="BU510" s="31"/>
      <c r="BV510" s="31"/>
      <c r="BW510" s="31"/>
      <c r="BX510" s="31"/>
      <c r="BY510" s="31"/>
      <c r="BZ510" s="31"/>
      <c r="CA510" s="31"/>
      <c r="CB510" s="31"/>
      <c r="CC510" s="31"/>
      <c r="CD510" s="31"/>
      <c r="CE510" s="31"/>
      <c r="CF510" s="31"/>
      <c r="CG510" s="31"/>
      <c r="CH510" s="31"/>
      <c r="CI510" s="31"/>
      <c r="CJ510" s="31"/>
      <c r="CK510" s="31"/>
      <c r="CL510" s="31"/>
      <c r="CM510" s="31"/>
      <c r="CN510" s="31"/>
      <c r="CO510" s="31"/>
      <c r="CP510" s="31"/>
    </row>
    <row r="511" spans="23:94">
      <c r="W511" s="31"/>
      <c r="X511" s="31"/>
      <c r="Y511" s="31"/>
      <c r="Z511" s="31"/>
      <c r="AA511" s="31"/>
      <c r="AB511" s="31"/>
      <c r="AC511" s="31"/>
      <c r="AD511" s="31"/>
      <c r="AE511" s="31"/>
      <c r="AF511" s="31"/>
      <c r="AG511" s="31"/>
      <c r="AH511" s="31"/>
      <c r="AI511" s="31"/>
      <c r="AJ511" s="31"/>
      <c r="AK511" s="31"/>
      <c r="AL511" s="31"/>
      <c r="AM511" s="31"/>
      <c r="AN511" s="31"/>
      <c r="AO511" s="31"/>
      <c r="AP511" s="31"/>
      <c r="AQ511" s="31"/>
      <c r="AR511" s="31"/>
      <c r="AS511" s="31"/>
      <c r="AT511" s="31"/>
      <c r="AU511" s="31"/>
      <c r="AV511" s="31"/>
      <c r="AW511" s="31"/>
      <c r="AX511" s="31"/>
      <c r="AY511" s="31"/>
      <c r="AZ511" s="31"/>
      <c r="BA511" s="31"/>
      <c r="BB511" s="31"/>
      <c r="BC511" s="31"/>
      <c r="BD511" s="31"/>
      <c r="BE511" s="31"/>
      <c r="BF511" s="31"/>
      <c r="BG511" s="31"/>
      <c r="BH511" s="31"/>
      <c r="BI511" s="31"/>
      <c r="BJ511" s="31"/>
      <c r="BK511" s="31"/>
      <c r="BL511" s="31"/>
      <c r="BM511" s="31"/>
      <c r="BN511" s="31"/>
      <c r="BO511" s="31"/>
      <c r="BP511" s="31"/>
      <c r="BQ511" s="31"/>
      <c r="BR511" s="31"/>
      <c r="BS511" s="31"/>
      <c r="BT511" s="31"/>
      <c r="BU511" s="31"/>
      <c r="BV511" s="31"/>
      <c r="BW511" s="31"/>
      <c r="BX511" s="31"/>
      <c r="BY511" s="31"/>
      <c r="BZ511" s="31"/>
      <c r="CA511" s="31"/>
      <c r="CB511" s="31"/>
      <c r="CC511" s="31"/>
      <c r="CD511" s="31"/>
      <c r="CE511" s="31"/>
      <c r="CF511" s="31"/>
      <c r="CG511" s="31"/>
      <c r="CH511" s="31"/>
      <c r="CI511" s="31"/>
      <c r="CJ511" s="31"/>
      <c r="CK511" s="31"/>
      <c r="CL511" s="31"/>
      <c r="CM511" s="31"/>
      <c r="CN511" s="31"/>
      <c r="CO511" s="31"/>
      <c r="CP511" s="31"/>
    </row>
    <row r="512" spans="23:94">
      <c r="W512" s="31"/>
      <c r="X512" s="31"/>
      <c r="Y512" s="31"/>
      <c r="Z512" s="31"/>
      <c r="AA512" s="31"/>
      <c r="AB512" s="31"/>
      <c r="AC512" s="31"/>
      <c r="AD512" s="31"/>
      <c r="AE512" s="31"/>
      <c r="AF512" s="31"/>
      <c r="AG512" s="31"/>
      <c r="AH512" s="31"/>
      <c r="AI512" s="31"/>
      <c r="AJ512" s="31"/>
      <c r="AK512" s="31"/>
      <c r="AL512" s="31"/>
      <c r="AM512" s="31"/>
      <c r="AN512" s="31"/>
      <c r="AO512" s="31"/>
      <c r="AP512" s="31"/>
      <c r="AQ512" s="31"/>
      <c r="AR512" s="31"/>
      <c r="AS512" s="31"/>
      <c r="AT512" s="31"/>
      <c r="AU512" s="31"/>
      <c r="AV512" s="31"/>
      <c r="AW512" s="31"/>
      <c r="AX512" s="31"/>
      <c r="AY512" s="31"/>
      <c r="AZ512" s="31"/>
      <c r="BA512" s="31"/>
      <c r="BB512" s="31"/>
      <c r="BC512" s="31"/>
      <c r="BD512" s="31"/>
      <c r="BE512" s="31"/>
      <c r="BF512" s="31"/>
      <c r="BG512" s="31"/>
      <c r="BH512" s="31"/>
      <c r="BI512" s="31"/>
      <c r="BJ512" s="31"/>
      <c r="BK512" s="31"/>
      <c r="BL512" s="31"/>
      <c r="BM512" s="31"/>
      <c r="BN512" s="31"/>
      <c r="BO512" s="31"/>
      <c r="BP512" s="31"/>
      <c r="BQ512" s="31"/>
      <c r="BR512" s="31"/>
      <c r="BS512" s="31"/>
      <c r="BT512" s="31"/>
      <c r="BU512" s="31"/>
      <c r="BV512" s="31"/>
      <c r="BW512" s="31"/>
      <c r="BX512" s="31"/>
      <c r="BY512" s="31"/>
      <c r="BZ512" s="31"/>
      <c r="CA512" s="31"/>
      <c r="CB512" s="31"/>
      <c r="CC512" s="31"/>
      <c r="CD512" s="31"/>
      <c r="CE512" s="31"/>
      <c r="CF512" s="31"/>
      <c r="CG512" s="31"/>
      <c r="CH512" s="31"/>
      <c r="CI512" s="31"/>
      <c r="CJ512" s="31"/>
      <c r="CK512" s="31"/>
      <c r="CL512" s="31"/>
      <c r="CM512" s="31"/>
      <c r="CN512" s="31"/>
      <c r="CO512" s="31"/>
      <c r="CP512" s="31"/>
    </row>
    <row r="513" spans="23:94">
      <c r="W513" s="31"/>
      <c r="X513" s="31"/>
      <c r="Y513" s="31"/>
      <c r="Z513" s="31"/>
      <c r="AA513" s="31"/>
      <c r="AB513" s="31"/>
      <c r="AC513" s="31"/>
      <c r="AD513" s="31"/>
      <c r="AE513" s="31"/>
      <c r="AF513" s="31"/>
      <c r="AG513" s="31"/>
      <c r="AH513" s="31"/>
      <c r="AI513" s="31"/>
      <c r="AJ513" s="31"/>
      <c r="AK513" s="31"/>
      <c r="AL513" s="31"/>
      <c r="AM513" s="31"/>
      <c r="AN513" s="31"/>
      <c r="AO513" s="31"/>
      <c r="AP513" s="31"/>
      <c r="AQ513" s="31"/>
      <c r="AR513" s="31"/>
      <c r="AS513" s="31"/>
      <c r="AT513" s="31"/>
      <c r="AU513" s="31"/>
      <c r="AV513" s="31"/>
      <c r="AW513" s="31"/>
      <c r="AX513" s="31"/>
      <c r="AY513" s="31"/>
      <c r="AZ513" s="31"/>
      <c r="BA513" s="31"/>
      <c r="BB513" s="31"/>
      <c r="BC513" s="31"/>
      <c r="BD513" s="31"/>
      <c r="BE513" s="31"/>
      <c r="BF513" s="31"/>
      <c r="BG513" s="31"/>
      <c r="BH513" s="31"/>
      <c r="BI513" s="31"/>
      <c r="BJ513" s="31"/>
      <c r="BK513" s="31"/>
      <c r="BL513" s="31"/>
      <c r="BM513" s="31"/>
      <c r="BN513" s="31"/>
      <c r="BO513" s="31"/>
      <c r="BP513" s="31"/>
      <c r="BQ513" s="31"/>
      <c r="BR513" s="31"/>
      <c r="BS513" s="31"/>
      <c r="BT513" s="31"/>
      <c r="BU513" s="31"/>
      <c r="BV513" s="31"/>
      <c r="BW513" s="31"/>
      <c r="BX513" s="31"/>
      <c r="BY513" s="31"/>
      <c r="BZ513" s="31"/>
      <c r="CA513" s="31"/>
      <c r="CB513" s="31"/>
      <c r="CC513" s="31"/>
      <c r="CD513" s="31"/>
      <c r="CE513" s="31"/>
      <c r="CF513" s="31"/>
      <c r="CG513" s="31"/>
      <c r="CH513" s="31"/>
      <c r="CI513" s="31"/>
      <c r="CJ513" s="31"/>
      <c r="CK513" s="31"/>
      <c r="CL513" s="31"/>
      <c r="CM513" s="31"/>
      <c r="CN513" s="31"/>
      <c r="CO513" s="31"/>
      <c r="CP513" s="31"/>
    </row>
    <row r="514" spans="23:94">
      <c r="W514" s="31"/>
      <c r="X514" s="31"/>
      <c r="Y514" s="31"/>
      <c r="Z514" s="31"/>
      <c r="AA514" s="31"/>
      <c r="AB514" s="31"/>
      <c r="AC514" s="31"/>
      <c r="AD514" s="31"/>
      <c r="AE514" s="31"/>
      <c r="AF514" s="31"/>
      <c r="AG514" s="31"/>
      <c r="AH514" s="31"/>
      <c r="AI514" s="31"/>
      <c r="AJ514" s="31"/>
      <c r="AK514" s="31"/>
      <c r="AL514" s="31"/>
      <c r="AM514" s="31"/>
      <c r="AN514" s="31"/>
      <c r="AO514" s="31"/>
      <c r="AP514" s="31"/>
      <c r="AQ514" s="31"/>
      <c r="AR514" s="31"/>
      <c r="AS514" s="31"/>
      <c r="AT514" s="31"/>
      <c r="AU514" s="31"/>
      <c r="AV514" s="31"/>
      <c r="AW514" s="31"/>
      <c r="AX514" s="31"/>
      <c r="AY514" s="31"/>
      <c r="AZ514" s="31"/>
      <c r="BA514" s="31"/>
      <c r="BB514" s="31"/>
      <c r="BC514" s="31"/>
      <c r="BD514" s="31"/>
      <c r="BE514" s="31"/>
      <c r="BF514" s="31"/>
      <c r="BG514" s="31"/>
      <c r="BH514" s="31"/>
      <c r="BI514" s="31"/>
      <c r="BJ514" s="31"/>
      <c r="BK514" s="31"/>
      <c r="BL514" s="31"/>
      <c r="BM514" s="31"/>
      <c r="BN514" s="31"/>
      <c r="BO514" s="31"/>
      <c r="BP514" s="31"/>
      <c r="BQ514" s="31"/>
      <c r="BR514" s="31"/>
      <c r="BS514" s="31"/>
      <c r="BT514" s="31"/>
      <c r="BU514" s="31"/>
      <c r="BV514" s="31"/>
      <c r="BW514" s="31"/>
      <c r="BX514" s="31"/>
      <c r="BY514" s="31"/>
      <c r="BZ514" s="31"/>
      <c r="CA514" s="31"/>
      <c r="CB514" s="31"/>
      <c r="CC514" s="31"/>
      <c r="CD514" s="31"/>
      <c r="CE514" s="31"/>
      <c r="CF514" s="31"/>
      <c r="CG514" s="31"/>
      <c r="CH514" s="31"/>
      <c r="CI514" s="31"/>
      <c r="CJ514" s="31"/>
      <c r="CK514" s="31"/>
      <c r="CL514" s="31"/>
      <c r="CM514" s="31"/>
      <c r="CN514" s="31"/>
      <c r="CO514" s="31"/>
      <c r="CP514" s="31"/>
    </row>
    <row r="515" spans="23:94">
      <c r="W515" s="31"/>
      <c r="X515" s="31"/>
      <c r="Y515" s="31"/>
      <c r="Z515" s="31"/>
      <c r="AA515" s="31"/>
      <c r="AB515" s="31"/>
      <c r="AC515" s="31"/>
      <c r="AD515" s="31"/>
      <c r="AE515" s="31"/>
      <c r="AF515" s="31"/>
      <c r="AG515" s="31"/>
      <c r="AH515" s="31"/>
      <c r="AI515" s="31"/>
      <c r="AJ515" s="31"/>
      <c r="AK515" s="31"/>
      <c r="AL515" s="31"/>
      <c r="AM515" s="31"/>
      <c r="AN515" s="31"/>
      <c r="AO515" s="31"/>
      <c r="AP515" s="31"/>
      <c r="AQ515" s="31"/>
      <c r="AR515" s="31"/>
      <c r="AS515" s="31"/>
      <c r="AT515" s="31"/>
      <c r="AU515" s="31"/>
      <c r="AV515" s="31"/>
      <c r="AW515" s="31"/>
      <c r="AX515" s="31"/>
      <c r="AY515" s="31"/>
      <c r="AZ515" s="31"/>
      <c r="BA515" s="31"/>
      <c r="BB515" s="31"/>
      <c r="BC515" s="31"/>
      <c r="BD515" s="31"/>
      <c r="BE515" s="31"/>
      <c r="BF515" s="31"/>
      <c r="BG515" s="31"/>
      <c r="BH515" s="31"/>
      <c r="BI515" s="31"/>
      <c r="BJ515" s="31"/>
      <c r="BK515" s="31"/>
      <c r="BL515" s="31"/>
      <c r="BM515" s="31"/>
      <c r="BN515" s="31"/>
      <c r="BO515" s="31"/>
      <c r="BP515" s="31"/>
      <c r="BQ515" s="31"/>
      <c r="BR515" s="31"/>
      <c r="BS515" s="31"/>
      <c r="BT515" s="31"/>
      <c r="BU515" s="31"/>
      <c r="BV515" s="31"/>
      <c r="BW515" s="31"/>
      <c r="BX515" s="31"/>
      <c r="BY515" s="31"/>
      <c r="BZ515" s="31"/>
      <c r="CA515" s="31"/>
      <c r="CB515" s="31"/>
      <c r="CC515" s="31"/>
      <c r="CD515" s="31"/>
      <c r="CE515" s="31"/>
      <c r="CF515" s="31"/>
      <c r="CG515" s="31"/>
      <c r="CH515" s="31"/>
      <c r="CI515" s="31"/>
      <c r="CJ515" s="31"/>
      <c r="CK515" s="31"/>
      <c r="CL515" s="31"/>
      <c r="CM515" s="31"/>
      <c r="CN515" s="31"/>
      <c r="CO515" s="31"/>
      <c r="CP515" s="31"/>
    </row>
    <row r="516" spans="23:94">
      <c r="W516" s="31"/>
      <c r="X516" s="31"/>
      <c r="Y516" s="31"/>
      <c r="Z516" s="31"/>
      <c r="AA516" s="31"/>
      <c r="AB516" s="31"/>
      <c r="AC516" s="31"/>
      <c r="AD516" s="31"/>
      <c r="AE516" s="31"/>
      <c r="AF516" s="31"/>
      <c r="AG516" s="31"/>
      <c r="AH516" s="31"/>
      <c r="AI516" s="31"/>
      <c r="AJ516" s="31"/>
      <c r="AK516" s="31"/>
      <c r="AL516" s="31"/>
      <c r="AM516" s="31"/>
      <c r="AN516" s="31"/>
      <c r="AO516" s="31"/>
      <c r="AP516" s="31"/>
      <c r="AQ516" s="31"/>
      <c r="AR516" s="31"/>
      <c r="AS516" s="31"/>
      <c r="AT516" s="31"/>
      <c r="AU516" s="31"/>
      <c r="AV516" s="31"/>
      <c r="AW516" s="31"/>
      <c r="AX516" s="31"/>
      <c r="AY516" s="31"/>
      <c r="AZ516" s="31"/>
      <c r="BA516" s="31"/>
      <c r="BB516" s="31"/>
      <c r="BC516" s="31"/>
      <c r="BD516" s="31"/>
      <c r="BE516" s="31"/>
      <c r="BF516" s="31"/>
      <c r="BG516" s="31"/>
      <c r="BH516" s="31"/>
      <c r="BI516" s="31"/>
      <c r="BJ516" s="31"/>
      <c r="BK516" s="31"/>
      <c r="BL516" s="31"/>
      <c r="BM516" s="31"/>
      <c r="BN516" s="31"/>
      <c r="BO516" s="31"/>
      <c r="BP516" s="31"/>
      <c r="BQ516" s="31"/>
      <c r="BR516" s="31"/>
      <c r="BS516" s="31"/>
      <c r="BT516" s="31"/>
      <c r="BU516" s="31"/>
      <c r="BV516" s="31"/>
      <c r="BW516" s="31"/>
      <c r="BX516" s="31"/>
      <c r="BY516" s="31"/>
      <c r="BZ516" s="31"/>
      <c r="CA516" s="31"/>
      <c r="CB516" s="31"/>
      <c r="CC516" s="31"/>
      <c r="CD516" s="31"/>
      <c r="CE516" s="31"/>
      <c r="CF516" s="31"/>
      <c r="CG516" s="31"/>
      <c r="CH516" s="31"/>
      <c r="CI516" s="31"/>
      <c r="CJ516" s="31"/>
      <c r="CK516" s="31"/>
      <c r="CL516" s="31"/>
      <c r="CM516" s="31"/>
      <c r="CN516" s="31"/>
      <c r="CO516" s="31"/>
      <c r="CP516" s="31"/>
    </row>
    <row r="517" spans="23:94">
      <c r="W517" s="31"/>
      <c r="X517" s="31"/>
      <c r="Y517" s="31"/>
      <c r="Z517" s="31"/>
      <c r="AA517" s="31"/>
      <c r="AB517" s="31"/>
      <c r="AC517" s="31"/>
      <c r="AD517" s="31"/>
      <c r="AE517" s="31"/>
      <c r="AF517" s="31"/>
      <c r="AG517" s="31"/>
      <c r="AH517" s="31"/>
      <c r="AI517" s="31"/>
      <c r="AJ517" s="31"/>
      <c r="AK517" s="31"/>
      <c r="AL517" s="31"/>
      <c r="AM517" s="31"/>
      <c r="AN517" s="31"/>
      <c r="AO517" s="31"/>
      <c r="AP517" s="31"/>
      <c r="AQ517" s="31"/>
      <c r="AR517" s="31"/>
      <c r="AS517" s="31"/>
      <c r="AT517" s="31"/>
      <c r="AU517" s="31"/>
      <c r="AV517" s="31"/>
      <c r="AW517" s="31"/>
      <c r="AX517" s="31"/>
      <c r="AY517" s="31"/>
      <c r="AZ517" s="31"/>
      <c r="BA517" s="31"/>
      <c r="BB517" s="31"/>
      <c r="BC517" s="31"/>
      <c r="BD517" s="31"/>
      <c r="BE517" s="31"/>
      <c r="BF517" s="31"/>
      <c r="BG517" s="31"/>
      <c r="BH517" s="31"/>
      <c r="BI517" s="31"/>
      <c r="BJ517" s="31"/>
      <c r="BK517" s="31"/>
      <c r="BL517" s="31"/>
      <c r="BM517" s="31"/>
      <c r="BN517" s="31"/>
      <c r="BO517" s="31"/>
      <c r="BP517" s="31"/>
      <c r="BQ517" s="31"/>
      <c r="BR517" s="31"/>
      <c r="BS517" s="31"/>
      <c r="BT517" s="31"/>
      <c r="BU517" s="31"/>
      <c r="BV517" s="31"/>
      <c r="BW517" s="31"/>
      <c r="BX517" s="31"/>
      <c r="BY517" s="31"/>
      <c r="BZ517" s="31"/>
      <c r="CA517" s="31"/>
      <c r="CB517" s="31"/>
      <c r="CC517" s="31"/>
      <c r="CD517" s="31"/>
      <c r="CE517" s="31"/>
      <c r="CF517" s="31"/>
      <c r="CG517" s="31"/>
      <c r="CH517" s="31"/>
      <c r="CI517" s="31"/>
      <c r="CJ517" s="31"/>
      <c r="CK517" s="31"/>
      <c r="CL517" s="31"/>
      <c r="CM517" s="31"/>
      <c r="CN517" s="31"/>
      <c r="CO517" s="31"/>
      <c r="CP517" s="31"/>
    </row>
    <row r="518" spans="23:94">
      <c r="W518" s="31"/>
      <c r="X518" s="31"/>
      <c r="Y518" s="31"/>
      <c r="Z518" s="31"/>
      <c r="AA518" s="31"/>
      <c r="AB518" s="31"/>
      <c r="AC518" s="31"/>
      <c r="AD518" s="31"/>
      <c r="AE518" s="31"/>
      <c r="AF518" s="31"/>
      <c r="AG518" s="31"/>
      <c r="AH518" s="31"/>
      <c r="AI518" s="31"/>
      <c r="AJ518" s="31"/>
      <c r="AK518" s="31"/>
      <c r="AL518" s="31"/>
      <c r="AM518" s="31"/>
      <c r="AN518" s="31"/>
      <c r="AO518" s="31"/>
      <c r="AP518" s="31"/>
      <c r="AQ518" s="31"/>
      <c r="AR518" s="31"/>
      <c r="AS518" s="31"/>
      <c r="AT518" s="31"/>
      <c r="AU518" s="31"/>
      <c r="AV518" s="31"/>
      <c r="AW518" s="31"/>
      <c r="AX518" s="31"/>
      <c r="AY518" s="31"/>
      <c r="AZ518" s="31"/>
      <c r="BA518" s="31"/>
      <c r="BB518" s="31"/>
      <c r="BC518" s="31"/>
      <c r="BD518" s="31"/>
      <c r="BE518" s="31"/>
      <c r="BF518" s="31"/>
      <c r="BG518" s="31"/>
      <c r="BH518" s="31"/>
      <c r="BI518" s="31"/>
      <c r="BJ518" s="31"/>
      <c r="BK518" s="31"/>
      <c r="BL518" s="31"/>
      <c r="BM518" s="31"/>
      <c r="BN518" s="31"/>
      <c r="BO518" s="31"/>
      <c r="BP518" s="31"/>
      <c r="BQ518" s="31"/>
      <c r="BR518" s="31"/>
      <c r="BS518" s="31"/>
      <c r="BT518" s="31"/>
      <c r="BU518" s="31"/>
      <c r="BV518" s="31"/>
      <c r="BW518" s="31"/>
      <c r="BX518" s="31"/>
      <c r="BY518" s="31"/>
      <c r="BZ518" s="31"/>
      <c r="CA518" s="31"/>
      <c r="CB518" s="31"/>
      <c r="CC518" s="31"/>
      <c r="CD518" s="31"/>
      <c r="CE518" s="31"/>
      <c r="CF518" s="31"/>
      <c r="CG518" s="31"/>
      <c r="CH518" s="31"/>
      <c r="CI518" s="31"/>
      <c r="CJ518" s="31"/>
      <c r="CK518" s="31"/>
      <c r="CL518" s="31"/>
      <c r="CM518" s="31"/>
      <c r="CN518" s="31"/>
      <c r="CO518" s="31"/>
      <c r="CP518" s="31"/>
    </row>
    <row r="519" spans="23:94">
      <c r="W519" s="31"/>
      <c r="X519" s="31"/>
      <c r="Y519" s="31"/>
      <c r="Z519" s="31"/>
      <c r="AA519" s="31"/>
      <c r="AB519" s="31"/>
      <c r="AC519" s="31"/>
      <c r="AD519" s="31"/>
      <c r="AE519" s="31"/>
      <c r="AF519" s="31"/>
      <c r="AG519" s="31"/>
      <c r="AH519" s="31"/>
      <c r="AI519" s="31"/>
      <c r="AJ519" s="31"/>
      <c r="AK519" s="31"/>
      <c r="AL519" s="31"/>
      <c r="AM519" s="31"/>
      <c r="AN519" s="31"/>
      <c r="AO519" s="31"/>
      <c r="AP519" s="31"/>
      <c r="AQ519" s="31"/>
      <c r="AR519" s="31"/>
      <c r="AS519" s="31"/>
      <c r="AT519" s="31"/>
      <c r="AU519" s="31"/>
      <c r="AV519" s="31"/>
      <c r="AW519" s="31"/>
      <c r="AX519" s="31"/>
      <c r="AY519" s="31"/>
      <c r="AZ519" s="31"/>
      <c r="BA519" s="31"/>
      <c r="BB519" s="31"/>
      <c r="BC519" s="31"/>
      <c r="BD519" s="31"/>
      <c r="BE519" s="31"/>
      <c r="BF519" s="31"/>
      <c r="BG519" s="31"/>
      <c r="BH519" s="31"/>
      <c r="BI519" s="31"/>
      <c r="BJ519" s="31"/>
      <c r="BK519" s="31"/>
      <c r="BL519" s="31"/>
      <c r="BM519" s="31"/>
      <c r="BN519" s="31"/>
      <c r="BO519" s="31"/>
      <c r="BP519" s="31"/>
      <c r="BQ519" s="31"/>
      <c r="BR519" s="31"/>
      <c r="BS519" s="31"/>
      <c r="BT519" s="31"/>
      <c r="BU519" s="31"/>
      <c r="BV519" s="31"/>
      <c r="BW519" s="31"/>
      <c r="BX519" s="31"/>
      <c r="BY519" s="31"/>
      <c r="BZ519" s="31"/>
      <c r="CA519" s="31"/>
      <c r="CB519" s="31"/>
      <c r="CC519" s="31"/>
      <c r="CD519" s="31"/>
      <c r="CE519" s="31"/>
      <c r="CF519" s="31"/>
      <c r="CG519" s="31"/>
      <c r="CH519" s="31"/>
      <c r="CI519" s="31"/>
      <c r="CJ519" s="31"/>
      <c r="CK519" s="31"/>
      <c r="CL519" s="31"/>
      <c r="CM519" s="31"/>
      <c r="CN519" s="31"/>
      <c r="CO519" s="31"/>
      <c r="CP519" s="31"/>
    </row>
    <row r="520" spans="23:94">
      <c r="W520" s="31"/>
      <c r="X520" s="31"/>
      <c r="Y520" s="31"/>
      <c r="Z520" s="31"/>
      <c r="AA520" s="31"/>
      <c r="AB520" s="31"/>
      <c r="AC520" s="31"/>
      <c r="AD520" s="31"/>
      <c r="AE520" s="31"/>
      <c r="AF520" s="31"/>
      <c r="AG520" s="31"/>
      <c r="AH520" s="31"/>
      <c r="AI520" s="31"/>
      <c r="AJ520" s="31"/>
      <c r="AK520" s="31"/>
      <c r="AL520" s="31"/>
      <c r="AM520" s="31"/>
      <c r="AN520" s="31"/>
      <c r="AO520" s="31"/>
      <c r="AP520" s="31"/>
      <c r="AQ520" s="31"/>
      <c r="AR520" s="31"/>
      <c r="AS520" s="31"/>
      <c r="AT520" s="31"/>
      <c r="AU520" s="31"/>
      <c r="AV520" s="31"/>
      <c r="AW520" s="31"/>
      <c r="AX520" s="31"/>
      <c r="AY520" s="31"/>
      <c r="AZ520" s="31"/>
      <c r="BA520" s="31"/>
      <c r="BB520" s="31"/>
      <c r="BC520" s="31"/>
      <c r="BD520" s="31"/>
      <c r="BE520" s="31"/>
      <c r="BF520" s="31"/>
      <c r="BG520" s="31"/>
      <c r="BH520" s="31"/>
      <c r="BI520" s="31"/>
      <c r="BJ520" s="31"/>
      <c r="BK520" s="31"/>
      <c r="BL520" s="31"/>
      <c r="BM520" s="31"/>
      <c r="BN520" s="31"/>
      <c r="BO520" s="31"/>
      <c r="BP520" s="31"/>
      <c r="BQ520" s="31"/>
      <c r="BR520" s="31"/>
      <c r="BS520" s="31"/>
      <c r="BT520" s="31"/>
      <c r="BU520" s="31"/>
      <c r="BV520" s="31"/>
      <c r="BW520" s="31"/>
      <c r="BX520" s="31"/>
      <c r="BY520" s="31"/>
      <c r="BZ520" s="31"/>
      <c r="CA520" s="31"/>
      <c r="CB520" s="31"/>
      <c r="CC520" s="31"/>
      <c r="CD520" s="31"/>
      <c r="CE520" s="31"/>
      <c r="CF520" s="31"/>
      <c r="CG520" s="31"/>
      <c r="CH520" s="31"/>
      <c r="CI520" s="31"/>
      <c r="CJ520" s="31"/>
      <c r="CK520" s="31"/>
      <c r="CL520" s="31"/>
      <c r="CM520" s="31"/>
      <c r="CN520" s="31"/>
      <c r="CO520" s="31"/>
      <c r="CP520" s="31"/>
    </row>
    <row r="521" spans="23:94">
      <c r="W521" s="31"/>
      <c r="X521" s="31"/>
      <c r="Y521" s="31"/>
      <c r="Z521" s="31"/>
      <c r="AA521" s="31"/>
      <c r="AB521" s="31"/>
      <c r="AC521" s="31"/>
      <c r="AD521" s="31"/>
      <c r="AE521" s="31"/>
      <c r="AF521" s="31"/>
      <c r="AG521" s="31"/>
      <c r="AH521" s="31"/>
      <c r="AI521" s="31"/>
      <c r="AJ521" s="31"/>
      <c r="AK521" s="31"/>
      <c r="AL521" s="31"/>
      <c r="AM521" s="31"/>
      <c r="AN521" s="31"/>
      <c r="AO521" s="31"/>
      <c r="AP521" s="31"/>
      <c r="AQ521" s="31"/>
      <c r="AR521" s="31"/>
      <c r="AS521" s="31"/>
      <c r="AT521" s="31"/>
      <c r="AU521" s="31"/>
      <c r="AV521" s="31"/>
      <c r="AW521" s="31"/>
      <c r="AX521" s="31"/>
      <c r="AY521" s="31"/>
      <c r="AZ521" s="31"/>
      <c r="BA521" s="31"/>
      <c r="BB521" s="31"/>
      <c r="BC521" s="31"/>
      <c r="BD521" s="31"/>
      <c r="BE521" s="31"/>
      <c r="BF521" s="31"/>
      <c r="BG521" s="31"/>
      <c r="BH521" s="31"/>
      <c r="BI521" s="31"/>
      <c r="BJ521" s="31"/>
      <c r="BK521" s="31"/>
      <c r="BL521" s="31"/>
      <c r="BM521" s="31"/>
      <c r="BN521" s="31"/>
      <c r="BO521" s="31"/>
      <c r="BP521" s="31"/>
      <c r="BQ521" s="31"/>
      <c r="BR521" s="31"/>
      <c r="BS521" s="31"/>
      <c r="BT521" s="31"/>
      <c r="BU521" s="31"/>
      <c r="BV521" s="31"/>
      <c r="BW521" s="31"/>
      <c r="BX521" s="31"/>
      <c r="BY521" s="31"/>
      <c r="BZ521" s="31"/>
      <c r="CA521" s="31"/>
      <c r="CB521" s="31"/>
      <c r="CC521" s="31"/>
      <c r="CD521" s="31"/>
      <c r="CE521" s="31"/>
      <c r="CF521" s="31"/>
      <c r="CG521" s="31"/>
      <c r="CH521" s="31"/>
      <c r="CI521" s="31"/>
      <c r="CJ521" s="31"/>
      <c r="CK521" s="31"/>
      <c r="CL521" s="31"/>
      <c r="CM521" s="31"/>
      <c r="CN521" s="31"/>
      <c r="CO521" s="31"/>
      <c r="CP521" s="31"/>
    </row>
    <row r="522" spans="23:94">
      <c r="W522" s="31"/>
      <c r="X522" s="31"/>
      <c r="Y522" s="31"/>
      <c r="Z522" s="31"/>
      <c r="AA522" s="31"/>
      <c r="AB522" s="31"/>
      <c r="AC522" s="31"/>
      <c r="AD522" s="31"/>
      <c r="AE522" s="31"/>
      <c r="AF522" s="31"/>
      <c r="AG522" s="31"/>
      <c r="AH522" s="31"/>
      <c r="AI522" s="31"/>
      <c r="AJ522" s="31"/>
      <c r="AK522" s="31"/>
      <c r="AL522" s="31"/>
      <c r="AM522" s="31"/>
      <c r="AN522" s="31"/>
      <c r="AO522" s="31"/>
      <c r="AP522" s="31"/>
      <c r="AQ522" s="31"/>
      <c r="AR522" s="31"/>
      <c r="AS522" s="31"/>
      <c r="AT522" s="31"/>
      <c r="AU522" s="31"/>
      <c r="AV522" s="31"/>
      <c r="AW522" s="31"/>
      <c r="AX522" s="31"/>
      <c r="AY522" s="31"/>
      <c r="AZ522" s="31"/>
      <c r="BA522" s="31"/>
      <c r="BB522" s="31"/>
      <c r="BC522" s="31"/>
      <c r="BD522" s="31"/>
      <c r="BE522" s="31"/>
      <c r="BF522" s="31"/>
      <c r="BG522" s="31"/>
      <c r="BH522" s="31"/>
      <c r="BI522" s="31"/>
      <c r="BJ522" s="31"/>
      <c r="BK522" s="31"/>
      <c r="BL522" s="31"/>
      <c r="BM522" s="31"/>
      <c r="BN522" s="31"/>
      <c r="BO522" s="31"/>
      <c r="BP522" s="31"/>
      <c r="BQ522" s="31"/>
      <c r="BR522" s="31"/>
      <c r="BS522" s="31"/>
      <c r="BT522" s="31"/>
      <c r="BU522" s="31"/>
      <c r="BV522" s="31"/>
      <c r="BW522" s="31"/>
      <c r="BX522" s="31"/>
      <c r="BY522" s="31"/>
      <c r="BZ522" s="31"/>
      <c r="CA522" s="31"/>
      <c r="CB522" s="31"/>
      <c r="CC522" s="31"/>
      <c r="CD522" s="31"/>
      <c r="CE522" s="31"/>
      <c r="CF522" s="31"/>
      <c r="CG522" s="31"/>
      <c r="CH522" s="31"/>
      <c r="CI522" s="31"/>
      <c r="CJ522" s="31"/>
      <c r="CK522" s="31"/>
      <c r="CL522" s="31"/>
      <c r="CM522" s="31"/>
      <c r="CN522" s="31"/>
      <c r="CO522" s="31"/>
      <c r="CP522" s="31"/>
    </row>
    <row r="523" spans="23:94">
      <c r="W523" s="31"/>
      <c r="X523" s="31"/>
      <c r="Y523" s="31"/>
      <c r="Z523" s="31"/>
      <c r="AA523" s="31"/>
      <c r="AB523" s="31"/>
      <c r="AC523" s="31"/>
      <c r="AD523" s="31"/>
      <c r="AE523" s="31"/>
      <c r="AF523" s="31"/>
      <c r="AG523" s="31"/>
      <c r="AH523" s="31"/>
      <c r="AI523" s="31"/>
      <c r="AJ523" s="31"/>
      <c r="AK523" s="31"/>
      <c r="AL523" s="31"/>
      <c r="AM523" s="31"/>
      <c r="AN523" s="31"/>
      <c r="AO523" s="31"/>
      <c r="AP523" s="31"/>
      <c r="AQ523" s="31"/>
      <c r="AR523" s="31"/>
      <c r="AS523" s="31"/>
      <c r="AT523" s="31"/>
      <c r="AU523" s="31"/>
      <c r="AV523" s="31"/>
      <c r="AW523" s="31"/>
      <c r="AX523" s="31"/>
      <c r="AY523" s="31"/>
      <c r="AZ523" s="31"/>
      <c r="BA523" s="31"/>
      <c r="BB523" s="31"/>
      <c r="BC523" s="31"/>
      <c r="BD523" s="31"/>
      <c r="BE523" s="31"/>
      <c r="BF523" s="31"/>
      <c r="BG523" s="31"/>
      <c r="BH523" s="31"/>
      <c r="BI523" s="31"/>
      <c r="BJ523" s="31"/>
      <c r="BK523" s="31"/>
      <c r="BL523" s="31"/>
      <c r="BM523" s="31"/>
      <c r="BN523" s="31"/>
      <c r="BO523" s="31"/>
      <c r="BP523" s="31"/>
      <c r="BQ523" s="31"/>
      <c r="BR523" s="31"/>
      <c r="BS523" s="31"/>
      <c r="BT523" s="31"/>
      <c r="BU523" s="31"/>
      <c r="BV523" s="31"/>
      <c r="BW523" s="31"/>
      <c r="BX523" s="31"/>
      <c r="BY523" s="31"/>
      <c r="BZ523" s="31"/>
      <c r="CA523" s="31"/>
      <c r="CB523" s="31"/>
      <c r="CC523" s="31"/>
      <c r="CD523" s="31"/>
      <c r="CE523" s="31"/>
      <c r="CF523" s="31"/>
      <c r="CG523" s="31"/>
      <c r="CH523" s="31"/>
      <c r="CI523" s="31"/>
      <c r="CJ523" s="31"/>
      <c r="CK523" s="31"/>
      <c r="CL523" s="31"/>
      <c r="CM523" s="31"/>
      <c r="CN523" s="31"/>
      <c r="CO523" s="31"/>
      <c r="CP523" s="31"/>
    </row>
    <row r="524" spans="23:94">
      <c r="W524" s="31"/>
      <c r="X524" s="31"/>
      <c r="Y524" s="31"/>
      <c r="Z524" s="31"/>
      <c r="AA524" s="31"/>
      <c r="AB524" s="31"/>
      <c r="AC524" s="31"/>
      <c r="AD524" s="31"/>
      <c r="AE524" s="31"/>
      <c r="AF524" s="31"/>
      <c r="AG524" s="31"/>
      <c r="AH524" s="31"/>
      <c r="AI524" s="31"/>
      <c r="AJ524" s="31"/>
      <c r="AK524" s="31"/>
      <c r="AL524" s="31"/>
      <c r="AM524" s="31"/>
      <c r="AN524" s="31"/>
      <c r="AO524" s="31"/>
      <c r="AP524" s="31"/>
      <c r="AQ524" s="31"/>
      <c r="AR524" s="31"/>
      <c r="AS524" s="31"/>
      <c r="AT524" s="31"/>
      <c r="AU524" s="31"/>
      <c r="AV524" s="31"/>
      <c r="AW524" s="31"/>
      <c r="AX524" s="31"/>
      <c r="AY524" s="31"/>
      <c r="AZ524" s="31"/>
      <c r="BA524" s="31"/>
      <c r="BB524" s="31"/>
      <c r="BC524" s="31"/>
      <c r="BD524" s="31"/>
      <c r="BE524" s="31"/>
      <c r="BF524" s="31"/>
      <c r="BG524" s="31"/>
      <c r="BH524" s="31"/>
      <c r="BI524" s="31"/>
      <c r="BJ524" s="31"/>
      <c r="BK524" s="31"/>
      <c r="BL524" s="31"/>
      <c r="BM524" s="31"/>
      <c r="BN524" s="31"/>
      <c r="BO524" s="31"/>
      <c r="BP524" s="31"/>
      <c r="BQ524" s="31"/>
      <c r="BR524" s="31"/>
      <c r="BS524" s="31"/>
      <c r="BT524" s="31"/>
      <c r="BU524" s="31"/>
      <c r="BV524" s="31"/>
      <c r="BW524" s="31"/>
      <c r="BX524" s="31"/>
      <c r="BY524" s="31"/>
      <c r="BZ524" s="31"/>
      <c r="CA524" s="31"/>
      <c r="CB524" s="31"/>
      <c r="CC524" s="31"/>
      <c r="CD524" s="31"/>
      <c r="CE524" s="31"/>
      <c r="CF524" s="31"/>
      <c r="CG524" s="31"/>
      <c r="CH524" s="31"/>
      <c r="CI524" s="31"/>
      <c r="CJ524" s="31"/>
      <c r="CK524" s="31"/>
      <c r="CL524" s="31"/>
      <c r="CM524" s="31"/>
      <c r="CN524" s="31"/>
      <c r="CO524" s="31"/>
      <c r="CP524" s="31"/>
    </row>
    <row r="525" spans="23:94">
      <c r="W525" s="31"/>
      <c r="X525" s="31"/>
      <c r="Y525" s="31"/>
      <c r="Z525" s="31"/>
      <c r="AA525" s="31"/>
      <c r="AB525" s="31"/>
      <c r="AC525" s="31"/>
      <c r="AD525" s="31"/>
      <c r="AE525" s="31"/>
      <c r="AF525" s="31"/>
      <c r="AG525" s="31"/>
      <c r="AH525" s="31"/>
      <c r="AI525" s="31"/>
      <c r="AJ525" s="31"/>
      <c r="AK525" s="31"/>
      <c r="AL525" s="31"/>
      <c r="AM525" s="31"/>
      <c r="AN525" s="31"/>
      <c r="AO525" s="31"/>
      <c r="AP525" s="31"/>
      <c r="AQ525" s="31"/>
      <c r="AR525" s="31"/>
      <c r="AS525" s="31"/>
      <c r="AT525" s="31"/>
      <c r="AU525" s="31"/>
      <c r="AV525" s="31"/>
      <c r="AW525" s="31"/>
      <c r="AX525" s="31"/>
      <c r="AY525" s="31"/>
      <c r="AZ525" s="31"/>
      <c r="BA525" s="31"/>
      <c r="BB525" s="31"/>
      <c r="BC525" s="31"/>
      <c r="BD525" s="31"/>
      <c r="BE525" s="31"/>
      <c r="BF525" s="31"/>
      <c r="BG525" s="31"/>
      <c r="BH525" s="31"/>
      <c r="BI525" s="31"/>
      <c r="BJ525" s="31"/>
      <c r="BK525" s="31"/>
      <c r="BL525" s="31"/>
      <c r="BM525" s="31"/>
      <c r="BN525" s="31"/>
      <c r="BO525" s="31"/>
      <c r="BP525" s="31"/>
      <c r="BQ525" s="31"/>
      <c r="BR525" s="31"/>
      <c r="BS525" s="31"/>
      <c r="BT525" s="31"/>
      <c r="BU525" s="31"/>
      <c r="BV525" s="31"/>
      <c r="BW525" s="31"/>
      <c r="BX525" s="31"/>
      <c r="BY525" s="31"/>
      <c r="BZ525" s="31"/>
      <c r="CA525" s="31"/>
      <c r="CB525" s="31"/>
      <c r="CC525" s="31"/>
      <c r="CD525" s="31"/>
      <c r="CE525" s="31"/>
      <c r="CF525" s="31"/>
      <c r="CG525" s="31"/>
      <c r="CH525" s="31"/>
      <c r="CI525" s="31"/>
      <c r="CJ525" s="31"/>
      <c r="CK525" s="31"/>
      <c r="CL525" s="31"/>
      <c r="CM525" s="31"/>
      <c r="CN525" s="31"/>
      <c r="CO525" s="31"/>
      <c r="CP525" s="31"/>
    </row>
    <row r="526" spans="23:94">
      <c r="W526" s="31"/>
      <c r="X526" s="31"/>
      <c r="Y526" s="31"/>
      <c r="Z526" s="31"/>
      <c r="AA526" s="31"/>
      <c r="AB526" s="31"/>
      <c r="AC526" s="31"/>
      <c r="AD526" s="31"/>
      <c r="AE526" s="31"/>
      <c r="AF526" s="31"/>
      <c r="AG526" s="31"/>
      <c r="AH526" s="31"/>
      <c r="AI526" s="31"/>
      <c r="AJ526" s="31"/>
      <c r="AK526" s="31"/>
      <c r="AL526" s="31"/>
      <c r="AM526" s="31"/>
      <c r="AN526" s="31"/>
      <c r="AO526" s="31"/>
      <c r="AP526" s="31"/>
      <c r="AQ526" s="31"/>
      <c r="AR526" s="31"/>
      <c r="AS526" s="31"/>
      <c r="AT526" s="31"/>
      <c r="AU526" s="31"/>
      <c r="AV526" s="31"/>
      <c r="AW526" s="31"/>
      <c r="AX526" s="31"/>
      <c r="AY526" s="31"/>
      <c r="AZ526" s="31"/>
      <c r="BA526" s="31"/>
      <c r="BB526" s="31"/>
      <c r="BC526" s="31"/>
      <c r="BD526" s="31"/>
      <c r="BE526" s="31"/>
      <c r="BF526" s="31"/>
      <c r="BG526" s="31"/>
      <c r="BH526" s="31"/>
      <c r="BI526" s="31"/>
      <c r="BJ526" s="31"/>
      <c r="BK526" s="31"/>
      <c r="BL526" s="31"/>
      <c r="BM526" s="31"/>
      <c r="BN526" s="31"/>
      <c r="BO526" s="31"/>
      <c r="BP526" s="31"/>
      <c r="BQ526" s="31"/>
      <c r="BR526" s="31"/>
      <c r="BS526" s="31"/>
      <c r="BT526" s="31"/>
      <c r="BU526" s="31"/>
      <c r="BV526" s="31"/>
      <c r="BW526" s="31"/>
      <c r="BX526" s="31"/>
      <c r="BY526" s="31"/>
      <c r="BZ526" s="31"/>
      <c r="CA526" s="31"/>
      <c r="CB526" s="31"/>
      <c r="CC526" s="31"/>
      <c r="CD526" s="31"/>
      <c r="CE526" s="31"/>
      <c r="CF526" s="31"/>
      <c r="CG526" s="31"/>
      <c r="CH526" s="31"/>
      <c r="CI526" s="31"/>
      <c r="CJ526" s="31"/>
      <c r="CK526" s="31"/>
      <c r="CL526" s="31"/>
      <c r="CM526" s="31"/>
      <c r="CN526" s="31"/>
      <c r="CO526" s="31"/>
      <c r="CP526" s="31"/>
    </row>
    <row r="527" spans="23:94">
      <c r="W527" s="31"/>
      <c r="X527" s="31"/>
      <c r="Y527" s="31"/>
      <c r="Z527" s="31"/>
      <c r="AA527" s="31"/>
      <c r="AB527" s="31"/>
      <c r="AC527" s="31"/>
      <c r="AD527" s="31"/>
      <c r="AE527" s="31"/>
      <c r="AF527" s="31"/>
      <c r="AG527" s="31"/>
      <c r="AH527" s="31"/>
      <c r="AI527" s="31"/>
      <c r="AJ527" s="31"/>
      <c r="AK527" s="31"/>
      <c r="AL527" s="31"/>
      <c r="AM527" s="31"/>
      <c r="AN527" s="31"/>
      <c r="AO527" s="31"/>
      <c r="AP527" s="31"/>
      <c r="AQ527" s="31"/>
      <c r="AR527" s="31"/>
      <c r="AS527" s="31"/>
      <c r="AT527" s="31"/>
      <c r="AU527" s="31"/>
      <c r="AV527" s="31"/>
      <c r="AW527" s="31"/>
      <c r="AX527" s="31"/>
      <c r="AY527" s="31"/>
      <c r="AZ527" s="31"/>
      <c r="BA527" s="31"/>
      <c r="BB527" s="31"/>
      <c r="BC527" s="31"/>
      <c r="BD527" s="31"/>
      <c r="BE527" s="31"/>
      <c r="BF527" s="31"/>
      <c r="BG527" s="31"/>
      <c r="BH527" s="31"/>
      <c r="BI527" s="31"/>
      <c r="BJ527" s="31"/>
      <c r="BK527" s="31"/>
      <c r="BL527" s="31"/>
      <c r="BM527" s="31"/>
      <c r="BN527" s="31"/>
      <c r="BO527" s="31"/>
      <c r="BP527" s="31"/>
      <c r="BQ527" s="31"/>
      <c r="BR527" s="31"/>
      <c r="BS527" s="31"/>
      <c r="BT527" s="31"/>
      <c r="BU527" s="31"/>
      <c r="BV527" s="31"/>
      <c r="BW527" s="31"/>
      <c r="BX527" s="31"/>
      <c r="BY527" s="31"/>
      <c r="BZ527" s="31"/>
      <c r="CA527" s="31"/>
      <c r="CB527" s="31"/>
      <c r="CC527" s="31"/>
      <c r="CD527" s="31"/>
      <c r="CE527" s="31"/>
      <c r="CF527" s="31"/>
      <c r="CG527" s="31"/>
      <c r="CH527" s="31"/>
      <c r="CI527" s="31"/>
      <c r="CJ527" s="31"/>
      <c r="CK527" s="31"/>
      <c r="CL527" s="31"/>
      <c r="CM527" s="31"/>
      <c r="CN527" s="31"/>
      <c r="CO527" s="31"/>
      <c r="CP527" s="31"/>
    </row>
    <row r="528" spans="23:94">
      <c r="W528" s="31"/>
      <c r="X528" s="31"/>
      <c r="Y528" s="31"/>
      <c r="Z528" s="31"/>
      <c r="AA528" s="31"/>
      <c r="AB528" s="31"/>
      <c r="AC528" s="31"/>
      <c r="AD528" s="31"/>
      <c r="AE528" s="31"/>
      <c r="AF528" s="31"/>
      <c r="AG528" s="31"/>
      <c r="AH528" s="31"/>
      <c r="AI528" s="31"/>
      <c r="AJ528" s="31"/>
      <c r="AK528" s="31"/>
      <c r="AL528" s="31"/>
      <c r="AM528" s="31"/>
      <c r="AN528" s="31"/>
      <c r="AO528" s="31"/>
      <c r="AP528" s="31"/>
      <c r="AQ528" s="31"/>
      <c r="AR528" s="31"/>
      <c r="AS528" s="31"/>
      <c r="AT528" s="31"/>
      <c r="AU528" s="31"/>
      <c r="AV528" s="31"/>
      <c r="AW528" s="31"/>
      <c r="AX528" s="31"/>
      <c r="AY528" s="31"/>
      <c r="AZ528" s="31"/>
      <c r="BA528" s="31"/>
      <c r="BB528" s="31"/>
      <c r="BC528" s="31"/>
      <c r="BD528" s="31"/>
      <c r="BE528" s="31"/>
      <c r="BF528" s="31"/>
      <c r="BG528" s="31"/>
      <c r="BH528" s="31"/>
      <c r="BI528" s="31"/>
      <c r="BJ528" s="31"/>
      <c r="BK528" s="31"/>
      <c r="BL528" s="31"/>
      <c r="BM528" s="31"/>
      <c r="BN528" s="31"/>
      <c r="BO528" s="31"/>
      <c r="BP528" s="31"/>
      <c r="BQ528" s="31"/>
      <c r="BR528" s="31"/>
      <c r="BS528" s="31"/>
      <c r="BT528" s="31"/>
      <c r="BU528" s="31"/>
      <c r="BV528" s="31"/>
      <c r="BW528" s="31"/>
      <c r="BX528" s="31"/>
      <c r="BY528" s="31"/>
      <c r="BZ528" s="31"/>
      <c r="CA528" s="31"/>
      <c r="CB528" s="31"/>
      <c r="CC528" s="31"/>
      <c r="CD528" s="31"/>
      <c r="CE528" s="31"/>
      <c r="CF528" s="31"/>
      <c r="CG528" s="31"/>
      <c r="CH528" s="31"/>
      <c r="CI528" s="31"/>
      <c r="CJ528" s="31"/>
      <c r="CK528" s="31"/>
      <c r="CL528" s="31"/>
      <c r="CM528" s="31"/>
      <c r="CN528" s="31"/>
      <c r="CO528" s="31"/>
      <c r="CP528" s="31"/>
    </row>
    <row r="529" spans="23:94">
      <c r="W529" s="31"/>
      <c r="X529" s="31"/>
      <c r="Y529" s="31"/>
      <c r="Z529" s="31"/>
      <c r="AA529" s="31"/>
      <c r="AB529" s="31"/>
      <c r="AC529" s="31"/>
      <c r="AD529" s="31"/>
      <c r="AE529" s="31"/>
      <c r="AF529" s="31"/>
      <c r="AG529" s="31"/>
      <c r="AH529" s="31"/>
      <c r="AI529" s="31"/>
      <c r="AJ529" s="31"/>
      <c r="AK529" s="31"/>
      <c r="AL529" s="31"/>
      <c r="AM529" s="31"/>
      <c r="AN529" s="31"/>
      <c r="AO529" s="31"/>
      <c r="AP529" s="31"/>
      <c r="AQ529" s="31"/>
      <c r="AR529" s="31"/>
      <c r="AS529" s="31"/>
      <c r="AT529" s="31"/>
      <c r="AU529" s="31"/>
      <c r="AV529" s="31"/>
      <c r="AW529" s="31"/>
      <c r="AX529" s="31"/>
      <c r="AY529" s="31"/>
      <c r="AZ529" s="31"/>
      <c r="BA529" s="31"/>
      <c r="BB529" s="31"/>
      <c r="BC529" s="31"/>
      <c r="BD529" s="31"/>
      <c r="BE529" s="31"/>
      <c r="BF529" s="31"/>
      <c r="BG529" s="31"/>
      <c r="BH529" s="31"/>
      <c r="BI529" s="31"/>
      <c r="BJ529" s="31"/>
      <c r="BK529" s="31"/>
      <c r="BL529" s="31"/>
      <c r="BM529" s="31"/>
      <c r="BN529" s="31"/>
      <c r="BO529" s="31"/>
      <c r="BP529" s="31"/>
      <c r="BQ529" s="31"/>
      <c r="BR529" s="31"/>
      <c r="BS529" s="31"/>
      <c r="BT529" s="31"/>
      <c r="BU529" s="31"/>
      <c r="BV529" s="31"/>
      <c r="BW529" s="31"/>
      <c r="BX529" s="31"/>
      <c r="BY529" s="31"/>
      <c r="BZ529" s="31"/>
      <c r="CA529" s="31"/>
      <c r="CB529" s="31"/>
      <c r="CC529" s="31"/>
      <c r="CD529" s="31"/>
      <c r="CE529" s="31"/>
      <c r="CF529" s="31"/>
      <c r="CG529" s="31"/>
      <c r="CH529" s="31"/>
      <c r="CI529" s="31"/>
      <c r="CJ529" s="31"/>
      <c r="CK529" s="31"/>
      <c r="CL529" s="31"/>
      <c r="CM529" s="31"/>
      <c r="CN529" s="31"/>
      <c r="CO529" s="31"/>
      <c r="CP529" s="31"/>
    </row>
    <row r="530" spans="23:94">
      <c r="W530" s="31"/>
      <c r="X530" s="31"/>
      <c r="Y530" s="31"/>
      <c r="Z530" s="31"/>
      <c r="AA530" s="31"/>
      <c r="AB530" s="31"/>
      <c r="AC530" s="31"/>
      <c r="AD530" s="31"/>
      <c r="AE530" s="31"/>
      <c r="AF530" s="31"/>
      <c r="AG530" s="31"/>
      <c r="AH530" s="31"/>
      <c r="AI530" s="31"/>
      <c r="AJ530" s="31"/>
      <c r="AK530" s="31"/>
      <c r="AL530" s="31"/>
      <c r="AM530" s="31"/>
      <c r="AN530" s="31"/>
      <c r="AO530" s="31"/>
      <c r="AP530" s="31"/>
      <c r="AQ530" s="31"/>
      <c r="AR530" s="31"/>
      <c r="AS530" s="31"/>
      <c r="AT530" s="31"/>
      <c r="AU530" s="31"/>
      <c r="AV530" s="31"/>
      <c r="AW530" s="31"/>
      <c r="AX530" s="31"/>
      <c r="AY530" s="31"/>
      <c r="AZ530" s="31"/>
      <c r="BA530" s="31"/>
      <c r="BB530" s="31"/>
      <c r="BC530" s="31"/>
      <c r="BD530" s="31"/>
      <c r="BE530" s="31"/>
      <c r="BF530" s="31"/>
      <c r="BG530" s="31"/>
      <c r="BH530" s="31"/>
      <c r="BI530" s="31"/>
      <c r="BJ530" s="31"/>
      <c r="BK530" s="31"/>
      <c r="BL530" s="31"/>
      <c r="BM530" s="31"/>
      <c r="BN530" s="31"/>
      <c r="BO530" s="31"/>
      <c r="BP530" s="31"/>
      <c r="BQ530" s="31"/>
      <c r="BR530" s="31"/>
      <c r="BS530" s="31"/>
      <c r="BT530" s="31"/>
      <c r="BU530" s="31"/>
      <c r="BV530" s="31"/>
      <c r="BW530" s="31"/>
      <c r="BX530" s="31"/>
      <c r="BY530" s="31"/>
      <c r="BZ530" s="31"/>
      <c r="CA530" s="31"/>
      <c r="CB530" s="31"/>
      <c r="CC530" s="31"/>
      <c r="CD530" s="31"/>
      <c r="CE530" s="31"/>
      <c r="CF530" s="31"/>
      <c r="CG530" s="31"/>
      <c r="CH530" s="31"/>
      <c r="CI530" s="31"/>
      <c r="CJ530" s="31"/>
      <c r="CK530" s="31"/>
      <c r="CL530" s="31"/>
      <c r="CM530" s="31"/>
      <c r="CN530" s="31"/>
      <c r="CO530" s="31"/>
      <c r="CP530" s="31"/>
    </row>
    <row r="531" spans="23:94">
      <c r="W531" s="31"/>
      <c r="X531" s="31"/>
      <c r="Y531" s="31"/>
      <c r="Z531" s="31"/>
      <c r="AA531" s="31"/>
      <c r="AB531" s="31"/>
      <c r="AC531" s="31"/>
      <c r="AD531" s="31"/>
      <c r="AE531" s="31"/>
      <c r="AF531" s="31"/>
      <c r="AG531" s="31"/>
      <c r="AH531" s="31"/>
      <c r="AI531" s="31"/>
      <c r="AJ531" s="31"/>
      <c r="AK531" s="31"/>
      <c r="AL531" s="31"/>
      <c r="AM531" s="31"/>
      <c r="AN531" s="31"/>
      <c r="AO531" s="31"/>
      <c r="AP531" s="31"/>
      <c r="AQ531" s="31"/>
      <c r="AR531" s="31"/>
      <c r="AS531" s="31"/>
      <c r="AT531" s="31"/>
      <c r="AU531" s="31"/>
      <c r="AV531" s="31"/>
      <c r="AW531" s="31"/>
      <c r="AX531" s="31"/>
      <c r="AY531" s="31"/>
      <c r="AZ531" s="31"/>
      <c r="BA531" s="31"/>
      <c r="BB531" s="31"/>
      <c r="BC531" s="31"/>
      <c r="BD531" s="31"/>
      <c r="BE531" s="31"/>
      <c r="BF531" s="31"/>
      <c r="BG531" s="31"/>
      <c r="BH531" s="31"/>
      <c r="BI531" s="31"/>
      <c r="BJ531" s="31"/>
      <c r="BK531" s="31"/>
      <c r="BL531" s="31"/>
      <c r="BM531" s="31"/>
      <c r="BN531" s="31"/>
      <c r="BO531" s="31"/>
      <c r="BP531" s="31"/>
      <c r="BQ531" s="31"/>
      <c r="BR531" s="31"/>
      <c r="BS531" s="31"/>
      <c r="BT531" s="31"/>
      <c r="BU531" s="31"/>
      <c r="BV531" s="31"/>
      <c r="BW531" s="31"/>
      <c r="BX531" s="31"/>
      <c r="BY531" s="31"/>
      <c r="BZ531" s="31"/>
      <c r="CA531" s="31"/>
      <c r="CB531" s="31"/>
      <c r="CC531" s="31"/>
      <c r="CD531" s="31"/>
      <c r="CE531" s="31"/>
      <c r="CF531" s="31"/>
      <c r="CG531" s="31"/>
      <c r="CH531" s="31"/>
      <c r="CI531" s="31"/>
      <c r="CJ531" s="31"/>
      <c r="CK531" s="31"/>
      <c r="CL531" s="31"/>
      <c r="CM531" s="31"/>
      <c r="CN531" s="31"/>
      <c r="CO531" s="31"/>
      <c r="CP531" s="31"/>
    </row>
    <row r="532" spans="23:94">
      <c r="W532" s="31"/>
      <c r="X532" s="31"/>
      <c r="Y532" s="31"/>
      <c r="Z532" s="31"/>
      <c r="AA532" s="31"/>
      <c r="AB532" s="31"/>
      <c r="AC532" s="31"/>
      <c r="AD532" s="31"/>
      <c r="AE532" s="31"/>
      <c r="AF532" s="31"/>
      <c r="AG532" s="31"/>
      <c r="AH532" s="31"/>
      <c r="AI532" s="31"/>
      <c r="AJ532" s="31"/>
      <c r="AK532" s="31"/>
      <c r="AL532" s="31"/>
      <c r="AM532" s="31"/>
      <c r="AN532" s="31"/>
      <c r="AO532" s="31"/>
      <c r="AP532" s="31"/>
      <c r="AQ532" s="31"/>
      <c r="AR532" s="31"/>
      <c r="AS532" s="31"/>
      <c r="AT532" s="31"/>
      <c r="AU532" s="31"/>
      <c r="AV532" s="31"/>
      <c r="AW532" s="31"/>
      <c r="AX532" s="31"/>
      <c r="AY532" s="31"/>
      <c r="AZ532" s="31"/>
      <c r="BA532" s="31"/>
      <c r="BB532" s="31"/>
      <c r="BC532" s="31"/>
      <c r="BD532" s="31"/>
      <c r="BE532" s="31"/>
      <c r="BF532" s="31"/>
      <c r="BG532" s="31"/>
      <c r="BH532" s="31"/>
      <c r="BI532" s="31"/>
      <c r="BJ532" s="31"/>
      <c r="BK532" s="31"/>
      <c r="BL532" s="31"/>
      <c r="BM532" s="31"/>
      <c r="BN532" s="31"/>
      <c r="BO532" s="31"/>
      <c r="BP532" s="31"/>
      <c r="BQ532" s="31"/>
      <c r="BR532" s="31"/>
      <c r="BS532" s="31"/>
      <c r="BT532" s="31"/>
      <c r="BU532" s="31"/>
      <c r="BV532" s="31"/>
      <c r="BW532" s="31"/>
      <c r="BX532" s="31"/>
      <c r="BY532" s="31"/>
      <c r="BZ532" s="31"/>
      <c r="CA532" s="31"/>
      <c r="CB532" s="31"/>
      <c r="CC532" s="31"/>
      <c r="CD532" s="31"/>
      <c r="CE532" s="31"/>
      <c r="CF532" s="31"/>
      <c r="CG532" s="31"/>
      <c r="CH532" s="31"/>
      <c r="CI532" s="31"/>
      <c r="CJ532" s="31"/>
      <c r="CK532" s="31"/>
      <c r="CL532" s="31"/>
      <c r="CM532" s="31"/>
      <c r="CN532" s="31"/>
      <c r="CO532" s="31"/>
      <c r="CP532" s="31"/>
    </row>
    <row r="533" spans="23:94">
      <c r="W533" s="31"/>
      <c r="X533" s="31"/>
      <c r="Y533" s="31"/>
      <c r="Z533" s="31"/>
      <c r="AA533" s="31"/>
      <c r="AB533" s="31"/>
      <c r="AC533" s="31"/>
      <c r="AD533" s="31"/>
      <c r="AE533" s="31"/>
      <c r="AF533" s="31"/>
      <c r="AG533" s="31"/>
      <c r="AH533" s="31"/>
      <c r="AI533" s="31"/>
      <c r="AJ533" s="31"/>
      <c r="AK533" s="31"/>
      <c r="AL533" s="31"/>
      <c r="AM533" s="31"/>
      <c r="AN533" s="31"/>
      <c r="AO533" s="31"/>
      <c r="AP533" s="31"/>
      <c r="AQ533" s="31"/>
      <c r="AR533" s="31"/>
      <c r="AS533" s="31"/>
      <c r="AT533" s="31"/>
      <c r="AU533" s="31"/>
      <c r="AV533" s="31"/>
      <c r="AW533" s="31"/>
      <c r="AX533" s="31"/>
      <c r="AY533" s="31"/>
      <c r="AZ533" s="31"/>
      <c r="BA533" s="31"/>
      <c r="BB533" s="31"/>
      <c r="BC533" s="31"/>
      <c r="BD533" s="31"/>
      <c r="BE533" s="31"/>
      <c r="BF533" s="31"/>
      <c r="BG533" s="31"/>
      <c r="BH533" s="31"/>
      <c r="BI533" s="31"/>
      <c r="BJ533" s="31"/>
      <c r="BK533" s="31"/>
      <c r="BL533" s="31"/>
      <c r="BM533" s="31"/>
      <c r="BN533" s="31"/>
      <c r="BO533" s="31"/>
      <c r="BP533" s="31"/>
      <c r="BQ533" s="31"/>
      <c r="BR533" s="31"/>
      <c r="BS533" s="31"/>
      <c r="BT533" s="31"/>
      <c r="BU533" s="31"/>
      <c r="BV533" s="31"/>
      <c r="BW533" s="31"/>
      <c r="BX533" s="31"/>
      <c r="BY533" s="31"/>
      <c r="BZ533" s="31"/>
      <c r="CA533" s="31"/>
      <c r="CB533" s="31"/>
      <c r="CC533" s="31"/>
      <c r="CD533" s="31"/>
      <c r="CE533" s="31"/>
      <c r="CF533" s="31"/>
      <c r="CG533" s="31"/>
      <c r="CH533" s="31"/>
      <c r="CI533" s="31"/>
      <c r="CJ533" s="31"/>
      <c r="CK533" s="31"/>
      <c r="CL533" s="31"/>
      <c r="CM533" s="31"/>
      <c r="CN533" s="31"/>
      <c r="CO533" s="31"/>
      <c r="CP533" s="31"/>
    </row>
    <row r="534" spans="23:94">
      <c r="W534" s="31"/>
      <c r="X534" s="31"/>
      <c r="Y534" s="31"/>
      <c r="Z534" s="31"/>
      <c r="AA534" s="31"/>
      <c r="AB534" s="31"/>
      <c r="AC534" s="31"/>
      <c r="AD534" s="31"/>
      <c r="AE534" s="31"/>
      <c r="AF534" s="31"/>
      <c r="AG534" s="31"/>
      <c r="AH534" s="31"/>
      <c r="AI534" s="31"/>
      <c r="AJ534" s="31"/>
      <c r="AK534" s="31"/>
      <c r="AL534" s="31"/>
      <c r="AM534" s="31"/>
      <c r="AN534" s="31"/>
      <c r="AO534" s="31"/>
      <c r="AP534" s="31"/>
      <c r="AQ534" s="31"/>
      <c r="AR534" s="31"/>
      <c r="AS534" s="31"/>
      <c r="AT534" s="31"/>
      <c r="AU534" s="31"/>
      <c r="AV534" s="31"/>
      <c r="AW534" s="31"/>
      <c r="AX534" s="31"/>
      <c r="AY534" s="31"/>
      <c r="AZ534" s="31"/>
      <c r="BA534" s="31"/>
      <c r="BB534" s="31"/>
      <c r="BC534" s="31"/>
      <c r="BD534" s="31"/>
      <c r="BE534" s="31"/>
      <c r="BF534" s="31"/>
      <c r="BG534" s="31"/>
      <c r="BH534" s="31"/>
      <c r="BI534" s="31"/>
      <c r="BJ534" s="31"/>
      <c r="BK534" s="31"/>
      <c r="BL534" s="31"/>
      <c r="BM534" s="31"/>
      <c r="BN534" s="31"/>
      <c r="BO534" s="31"/>
      <c r="BP534" s="31"/>
      <c r="BQ534" s="31"/>
      <c r="BR534" s="31"/>
      <c r="BS534" s="31"/>
      <c r="BT534" s="31"/>
      <c r="BU534" s="31"/>
      <c r="BV534" s="31"/>
      <c r="BW534" s="31"/>
      <c r="BX534" s="31"/>
      <c r="BY534" s="31"/>
      <c r="BZ534" s="31"/>
      <c r="CA534" s="31"/>
      <c r="CB534" s="31"/>
      <c r="CC534" s="31"/>
      <c r="CD534" s="31"/>
      <c r="CE534" s="31"/>
      <c r="CF534" s="31"/>
      <c r="CG534" s="31"/>
      <c r="CH534" s="31"/>
      <c r="CI534" s="31"/>
      <c r="CJ534" s="31"/>
      <c r="CK534" s="31"/>
      <c r="CL534" s="31"/>
      <c r="CM534" s="31"/>
      <c r="CN534" s="31"/>
      <c r="CO534" s="31"/>
      <c r="CP534" s="31"/>
    </row>
    <row r="535" spans="23:94">
      <c r="W535" s="31"/>
      <c r="X535" s="31"/>
      <c r="Y535" s="31"/>
      <c r="Z535" s="31"/>
      <c r="AA535" s="31"/>
      <c r="AB535" s="31"/>
      <c r="AC535" s="31"/>
      <c r="AD535" s="31"/>
      <c r="AE535" s="31"/>
      <c r="AF535" s="31"/>
      <c r="AG535" s="31"/>
      <c r="AH535" s="31"/>
      <c r="AI535" s="31"/>
      <c r="AJ535" s="31"/>
      <c r="AK535" s="31"/>
      <c r="AL535" s="31"/>
      <c r="AM535" s="31"/>
      <c r="AN535" s="31"/>
      <c r="AO535" s="31"/>
      <c r="AP535" s="31"/>
      <c r="AQ535" s="31"/>
      <c r="AR535" s="31"/>
      <c r="AS535" s="31"/>
      <c r="AT535" s="31"/>
      <c r="AU535" s="31"/>
      <c r="AV535" s="31"/>
      <c r="AW535" s="31"/>
      <c r="AX535" s="31"/>
      <c r="AY535" s="31"/>
      <c r="AZ535" s="31"/>
      <c r="BA535" s="31"/>
      <c r="BB535" s="31"/>
      <c r="BC535" s="31"/>
      <c r="BD535" s="31"/>
      <c r="BE535" s="31"/>
      <c r="BF535" s="31"/>
      <c r="BG535" s="31"/>
      <c r="BH535" s="31"/>
      <c r="BI535" s="31"/>
      <c r="BJ535" s="31"/>
      <c r="BK535" s="31"/>
      <c r="BL535" s="31"/>
      <c r="BM535" s="31"/>
      <c r="BN535" s="31"/>
      <c r="BO535" s="31"/>
      <c r="BP535" s="31"/>
      <c r="BQ535" s="31"/>
      <c r="BR535" s="31"/>
      <c r="BS535" s="31"/>
      <c r="BT535" s="31"/>
      <c r="BU535" s="31"/>
      <c r="BV535" s="31"/>
      <c r="BW535" s="31"/>
      <c r="BX535" s="31"/>
      <c r="BY535" s="31"/>
      <c r="BZ535" s="31"/>
      <c r="CA535" s="31"/>
      <c r="CB535" s="31"/>
      <c r="CC535" s="31"/>
      <c r="CD535" s="31"/>
      <c r="CE535" s="31"/>
      <c r="CF535" s="31"/>
      <c r="CG535" s="31"/>
      <c r="CH535" s="31"/>
      <c r="CI535" s="31"/>
      <c r="CJ535" s="31"/>
      <c r="CK535" s="31"/>
      <c r="CL535" s="31"/>
      <c r="CM535" s="31"/>
      <c r="CN535" s="31"/>
      <c r="CO535" s="31"/>
      <c r="CP535" s="31"/>
    </row>
    <row r="536" spans="23:94">
      <c r="W536" s="31"/>
      <c r="X536" s="31"/>
      <c r="Y536" s="31"/>
      <c r="Z536" s="31"/>
      <c r="AA536" s="31"/>
      <c r="AB536" s="31"/>
      <c r="AC536" s="31"/>
      <c r="AD536" s="31"/>
      <c r="AE536" s="31"/>
      <c r="AF536" s="31"/>
      <c r="AG536" s="31"/>
      <c r="AH536" s="31"/>
      <c r="AI536" s="31"/>
      <c r="AJ536" s="31"/>
      <c r="AK536" s="31"/>
      <c r="AL536" s="31"/>
      <c r="AM536" s="31"/>
      <c r="AN536" s="31"/>
      <c r="AO536" s="31"/>
      <c r="AP536" s="31"/>
      <c r="AQ536" s="31"/>
      <c r="AR536" s="31"/>
      <c r="AS536" s="31"/>
      <c r="AT536" s="31"/>
      <c r="AU536" s="31"/>
      <c r="AV536" s="31"/>
      <c r="AW536" s="31"/>
      <c r="AX536" s="31"/>
      <c r="AY536" s="31"/>
      <c r="AZ536" s="31"/>
      <c r="BA536" s="31"/>
      <c r="BB536" s="31"/>
      <c r="BC536" s="31"/>
      <c r="BD536" s="31"/>
      <c r="BE536" s="31"/>
      <c r="BF536" s="31"/>
      <c r="BG536" s="31"/>
      <c r="BH536" s="31"/>
      <c r="BI536" s="31"/>
      <c r="BJ536" s="31"/>
      <c r="BK536" s="31"/>
      <c r="BL536" s="31"/>
      <c r="BM536" s="31"/>
      <c r="BN536" s="31"/>
      <c r="BO536" s="31"/>
      <c r="BP536" s="31"/>
      <c r="BQ536" s="31"/>
      <c r="BR536" s="31"/>
      <c r="BS536" s="31"/>
      <c r="BT536" s="31"/>
      <c r="BU536" s="31"/>
      <c r="BV536" s="31"/>
      <c r="BW536" s="31"/>
      <c r="BX536" s="31"/>
      <c r="BY536" s="31"/>
      <c r="BZ536" s="31"/>
      <c r="CA536" s="31"/>
      <c r="CB536" s="31"/>
      <c r="CC536" s="31"/>
      <c r="CD536" s="31"/>
      <c r="CE536" s="31"/>
      <c r="CF536" s="31"/>
      <c r="CG536" s="31"/>
      <c r="CH536" s="31"/>
      <c r="CI536" s="31"/>
      <c r="CJ536" s="31"/>
      <c r="CK536" s="31"/>
      <c r="CL536" s="31"/>
      <c r="CM536" s="31"/>
      <c r="CN536" s="31"/>
      <c r="CO536" s="31"/>
      <c r="CP536" s="31"/>
    </row>
    <row r="537" spans="23:94">
      <c r="W537" s="31"/>
      <c r="X537" s="31"/>
      <c r="Y537" s="31"/>
      <c r="Z537" s="31"/>
      <c r="AA537" s="31"/>
      <c r="AB537" s="31"/>
      <c r="AC537" s="31"/>
      <c r="AD537" s="31"/>
      <c r="AE537" s="31"/>
      <c r="AF537" s="31"/>
      <c r="AG537" s="31"/>
      <c r="AH537" s="31"/>
      <c r="AI537" s="31"/>
      <c r="AJ537" s="31"/>
      <c r="AK537" s="31"/>
      <c r="AL537" s="31"/>
      <c r="AM537" s="31"/>
      <c r="AN537" s="31"/>
      <c r="AO537" s="31"/>
      <c r="AP537" s="31"/>
      <c r="AQ537" s="31"/>
      <c r="AR537" s="31"/>
      <c r="AS537" s="31"/>
      <c r="AT537" s="31"/>
      <c r="AU537" s="31"/>
      <c r="AV537" s="31"/>
      <c r="AW537" s="31"/>
      <c r="AX537" s="31"/>
      <c r="AY537" s="31"/>
      <c r="AZ537" s="31"/>
      <c r="BA537" s="31"/>
      <c r="BB537" s="31"/>
      <c r="BC537" s="31"/>
      <c r="BD537" s="31"/>
      <c r="BE537" s="31"/>
      <c r="BF537" s="31"/>
      <c r="BG537" s="31"/>
      <c r="BH537" s="31"/>
      <c r="BI537" s="31"/>
      <c r="BJ537" s="31"/>
      <c r="BK537" s="31"/>
      <c r="BL537" s="31"/>
      <c r="BM537" s="31"/>
      <c r="BN537" s="31"/>
      <c r="BO537" s="31"/>
      <c r="BP537" s="31"/>
      <c r="BQ537" s="31"/>
      <c r="BR537" s="31"/>
      <c r="BS537" s="31"/>
      <c r="BT537" s="31"/>
      <c r="BU537" s="31"/>
      <c r="BV537" s="31"/>
      <c r="BW537" s="31"/>
      <c r="BX537" s="31"/>
      <c r="BY537" s="31"/>
      <c r="BZ537" s="31"/>
      <c r="CA537" s="31"/>
      <c r="CB537" s="31"/>
      <c r="CC537" s="31"/>
      <c r="CD537" s="31"/>
      <c r="CE537" s="31"/>
      <c r="CF537" s="31"/>
      <c r="CG537" s="31"/>
      <c r="CH537" s="31"/>
      <c r="CI537" s="31"/>
      <c r="CJ537" s="31"/>
      <c r="CK537" s="31"/>
      <c r="CL537" s="31"/>
      <c r="CM537" s="31"/>
      <c r="CN537" s="31"/>
      <c r="CO537" s="31"/>
      <c r="CP537" s="31"/>
    </row>
    <row r="538" spans="23:94">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c r="AX538" s="31"/>
      <c r="AY538" s="31"/>
      <c r="AZ538" s="31"/>
      <c r="BA538" s="31"/>
      <c r="BB538" s="31"/>
      <c r="BC538" s="31"/>
      <c r="BD538" s="31"/>
      <c r="BE538" s="31"/>
      <c r="BF538" s="31"/>
      <c r="BG538" s="31"/>
      <c r="BH538" s="31"/>
      <c r="BI538" s="31"/>
      <c r="BJ538" s="31"/>
      <c r="BK538" s="31"/>
      <c r="BL538" s="31"/>
      <c r="BM538" s="31"/>
      <c r="BN538" s="31"/>
      <c r="BO538" s="31"/>
      <c r="BP538" s="31"/>
      <c r="BQ538" s="31"/>
      <c r="BR538" s="31"/>
      <c r="BS538" s="31"/>
      <c r="BT538" s="31"/>
      <c r="BU538" s="31"/>
      <c r="BV538" s="31"/>
      <c r="BW538" s="31"/>
      <c r="BX538" s="31"/>
      <c r="BY538" s="31"/>
      <c r="BZ538" s="31"/>
      <c r="CA538" s="31"/>
      <c r="CB538" s="31"/>
      <c r="CC538" s="31"/>
      <c r="CD538" s="31"/>
      <c r="CE538" s="31"/>
      <c r="CF538" s="31"/>
      <c r="CG538" s="31"/>
      <c r="CH538" s="31"/>
      <c r="CI538" s="31"/>
      <c r="CJ538" s="31"/>
      <c r="CK538" s="31"/>
      <c r="CL538" s="31"/>
      <c r="CM538" s="31"/>
      <c r="CN538" s="31"/>
      <c r="CO538" s="31"/>
      <c r="CP538" s="31"/>
    </row>
    <row r="539" spans="23:94">
      <c r="W539" s="31"/>
      <c r="X539" s="31"/>
      <c r="Y539" s="31"/>
      <c r="Z539" s="31"/>
      <c r="AA539" s="31"/>
      <c r="AB539" s="31"/>
      <c r="AC539" s="31"/>
      <c r="AD539" s="31"/>
      <c r="AE539" s="31"/>
      <c r="AF539" s="31"/>
      <c r="AG539" s="31"/>
      <c r="AH539" s="31"/>
      <c r="AI539" s="31"/>
      <c r="AJ539" s="31"/>
      <c r="AK539" s="31"/>
      <c r="AL539" s="31"/>
      <c r="AM539" s="31"/>
      <c r="AN539" s="31"/>
      <c r="AO539" s="31"/>
      <c r="AP539" s="31"/>
      <c r="AQ539" s="31"/>
      <c r="AR539" s="31"/>
      <c r="AS539" s="31"/>
      <c r="AT539" s="31"/>
      <c r="AU539" s="31"/>
      <c r="AV539" s="31"/>
      <c r="AW539" s="31"/>
      <c r="AX539" s="31"/>
      <c r="AY539" s="31"/>
      <c r="AZ539" s="31"/>
      <c r="BA539" s="31"/>
      <c r="BB539" s="31"/>
      <c r="BC539" s="31"/>
      <c r="BD539" s="31"/>
      <c r="BE539" s="31"/>
      <c r="BF539" s="31"/>
      <c r="BG539" s="31"/>
      <c r="BH539" s="31"/>
      <c r="BI539" s="31"/>
      <c r="BJ539" s="31"/>
      <c r="BK539" s="31"/>
      <c r="BL539" s="31"/>
      <c r="BM539" s="31"/>
      <c r="BN539" s="31"/>
      <c r="BO539" s="31"/>
      <c r="BP539" s="31"/>
      <c r="BQ539" s="31"/>
      <c r="BR539" s="31"/>
      <c r="BS539" s="31"/>
      <c r="BT539" s="31"/>
      <c r="BU539" s="31"/>
      <c r="BV539" s="31"/>
      <c r="BW539" s="31"/>
      <c r="BX539" s="31"/>
      <c r="BY539" s="31"/>
      <c r="BZ539" s="31"/>
      <c r="CA539" s="31"/>
      <c r="CB539" s="31"/>
      <c r="CC539" s="31"/>
      <c r="CD539" s="31"/>
      <c r="CE539" s="31"/>
      <c r="CF539" s="31"/>
      <c r="CG539" s="31"/>
      <c r="CH539" s="31"/>
      <c r="CI539" s="31"/>
      <c r="CJ539" s="31"/>
      <c r="CK539" s="31"/>
      <c r="CL539" s="31"/>
      <c r="CM539" s="31"/>
      <c r="CN539" s="31"/>
      <c r="CO539" s="31"/>
      <c r="CP539" s="31"/>
    </row>
    <row r="540" spans="23:94">
      <c r="W540" s="31"/>
      <c r="X540" s="31"/>
      <c r="Y540" s="31"/>
      <c r="Z540" s="31"/>
      <c r="AA540" s="31"/>
      <c r="AB540" s="31"/>
      <c r="AC540" s="31"/>
      <c r="AD540" s="31"/>
      <c r="AE540" s="31"/>
      <c r="AF540" s="31"/>
      <c r="AG540" s="31"/>
      <c r="AH540" s="31"/>
      <c r="AI540" s="31"/>
      <c r="AJ540" s="31"/>
      <c r="AK540" s="31"/>
      <c r="AL540" s="31"/>
      <c r="AM540" s="31"/>
      <c r="AN540" s="31"/>
      <c r="AO540" s="31"/>
      <c r="AP540" s="31"/>
      <c r="AQ540" s="31"/>
      <c r="AR540" s="31"/>
      <c r="AS540" s="31"/>
      <c r="AT540" s="31"/>
      <c r="AU540" s="31"/>
      <c r="AV540" s="31"/>
      <c r="AW540" s="31"/>
      <c r="AX540" s="31"/>
      <c r="AY540" s="31"/>
      <c r="AZ540" s="31"/>
      <c r="BA540" s="31"/>
      <c r="BB540" s="31"/>
      <c r="BC540" s="31"/>
      <c r="BD540" s="31"/>
      <c r="BE540" s="31"/>
      <c r="BF540" s="31"/>
      <c r="BG540" s="31"/>
      <c r="BH540" s="31"/>
      <c r="BI540" s="31"/>
      <c r="BJ540" s="31"/>
      <c r="BK540" s="31"/>
      <c r="BL540" s="31"/>
      <c r="BM540" s="31"/>
      <c r="BN540" s="31"/>
      <c r="BO540" s="31"/>
      <c r="BP540" s="31"/>
      <c r="BQ540" s="31"/>
      <c r="BR540" s="31"/>
      <c r="BS540" s="31"/>
      <c r="BT540" s="31"/>
      <c r="BU540" s="31"/>
      <c r="BV540" s="31"/>
      <c r="BW540" s="31"/>
      <c r="BX540" s="31"/>
      <c r="BY540" s="31"/>
      <c r="BZ540" s="31"/>
      <c r="CA540" s="31"/>
      <c r="CB540" s="31"/>
      <c r="CC540" s="31"/>
      <c r="CD540" s="31"/>
      <c r="CE540" s="31"/>
      <c r="CF540" s="31"/>
      <c r="CG540" s="31"/>
      <c r="CH540" s="31"/>
      <c r="CI540" s="31"/>
      <c r="CJ540" s="31"/>
      <c r="CK540" s="31"/>
      <c r="CL540" s="31"/>
      <c r="CM540" s="31"/>
      <c r="CN540" s="31"/>
      <c r="CO540" s="31"/>
      <c r="CP540" s="31"/>
    </row>
    <row r="541" spans="23:94">
      <c r="W541" s="31"/>
      <c r="X541" s="31"/>
      <c r="Y541" s="31"/>
      <c r="Z541" s="31"/>
      <c r="AA541" s="31"/>
      <c r="AB541" s="31"/>
      <c r="AC541" s="31"/>
      <c r="AD541" s="31"/>
      <c r="AE541" s="31"/>
      <c r="AF541" s="31"/>
      <c r="AG541" s="31"/>
      <c r="AH541" s="31"/>
      <c r="AI541" s="31"/>
      <c r="AJ541" s="31"/>
      <c r="AK541" s="31"/>
      <c r="AL541" s="31"/>
      <c r="AM541" s="31"/>
      <c r="AN541" s="31"/>
      <c r="AO541" s="31"/>
      <c r="AP541" s="31"/>
      <c r="AQ541" s="31"/>
      <c r="AR541" s="31"/>
      <c r="AS541" s="31"/>
      <c r="AT541" s="31"/>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c r="BQ541" s="31"/>
      <c r="BR541" s="31"/>
      <c r="BS541" s="31"/>
      <c r="BT541" s="31"/>
      <c r="BU541" s="31"/>
      <c r="BV541" s="31"/>
      <c r="BW541" s="31"/>
      <c r="BX541" s="31"/>
      <c r="BY541" s="31"/>
      <c r="BZ541" s="31"/>
      <c r="CA541" s="31"/>
      <c r="CB541" s="31"/>
      <c r="CC541" s="31"/>
      <c r="CD541" s="31"/>
      <c r="CE541" s="31"/>
      <c r="CF541" s="31"/>
      <c r="CG541" s="31"/>
      <c r="CH541" s="31"/>
      <c r="CI541" s="31"/>
      <c r="CJ541" s="31"/>
      <c r="CK541" s="31"/>
      <c r="CL541" s="31"/>
      <c r="CM541" s="31"/>
      <c r="CN541" s="31"/>
      <c r="CO541" s="31"/>
      <c r="CP541" s="31"/>
    </row>
    <row r="542" spans="23:94">
      <c r="W542" s="31"/>
      <c r="X542" s="31"/>
      <c r="Y542" s="31"/>
      <c r="Z542" s="31"/>
      <c r="AA542" s="31"/>
      <c r="AB542" s="31"/>
      <c r="AC542" s="31"/>
      <c r="AD542" s="31"/>
      <c r="AE542" s="31"/>
      <c r="AF542" s="31"/>
      <c r="AG542" s="31"/>
      <c r="AH542" s="31"/>
      <c r="AI542" s="31"/>
      <c r="AJ542" s="31"/>
      <c r="AK542" s="31"/>
      <c r="AL542" s="31"/>
      <c r="AM542" s="31"/>
      <c r="AN542" s="31"/>
      <c r="AO542" s="31"/>
      <c r="AP542" s="31"/>
      <c r="AQ542" s="31"/>
      <c r="AR542" s="31"/>
      <c r="AS542" s="31"/>
      <c r="AT542" s="31"/>
      <c r="AU542" s="31"/>
      <c r="AV542" s="31"/>
      <c r="AW542" s="31"/>
      <c r="AX542" s="31"/>
      <c r="AY542" s="31"/>
      <c r="AZ542" s="31"/>
      <c r="BA542" s="31"/>
      <c r="BB542" s="31"/>
      <c r="BC542" s="31"/>
      <c r="BD542" s="31"/>
      <c r="BE542" s="31"/>
      <c r="BF542" s="31"/>
      <c r="BG542" s="31"/>
      <c r="BH542" s="31"/>
      <c r="BI542" s="31"/>
      <c r="BJ542" s="31"/>
      <c r="BK542" s="31"/>
      <c r="BL542" s="31"/>
      <c r="BM542" s="31"/>
      <c r="BN542" s="31"/>
      <c r="BO542" s="31"/>
      <c r="BP542" s="31"/>
      <c r="BQ542" s="31"/>
      <c r="BR542" s="31"/>
      <c r="BS542" s="31"/>
      <c r="BT542" s="31"/>
      <c r="BU542" s="31"/>
      <c r="BV542" s="31"/>
      <c r="BW542" s="31"/>
      <c r="BX542" s="31"/>
      <c r="BY542" s="31"/>
      <c r="BZ542" s="31"/>
      <c r="CA542" s="31"/>
      <c r="CB542" s="31"/>
      <c r="CC542" s="31"/>
      <c r="CD542" s="31"/>
      <c r="CE542" s="31"/>
      <c r="CF542" s="31"/>
      <c r="CG542" s="31"/>
      <c r="CH542" s="31"/>
      <c r="CI542" s="31"/>
      <c r="CJ542" s="31"/>
      <c r="CK542" s="31"/>
      <c r="CL542" s="31"/>
      <c r="CM542" s="31"/>
      <c r="CN542" s="31"/>
      <c r="CO542" s="31"/>
      <c r="CP542" s="31"/>
    </row>
    <row r="543" spans="23:94">
      <c r="W543" s="31"/>
      <c r="X543" s="31"/>
      <c r="Y543" s="31"/>
      <c r="Z543" s="31"/>
      <c r="AA543" s="31"/>
      <c r="AB543" s="31"/>
      <c r="AC543" s="31"/>
      <c r="AD543" s="31"/>
      <c r="AE543" s="31"/>
      <c r="AF543" s="31"/>
      <c r="AG543" s="31"/>
      <c r="AH543" s="31"/>
      <c r="AI543" s="31"/>
      <c r="AJ543" s="31"/>
      <c r="AK543" s="31"/>
      <c r="AL543" s="31"/>
      <c r="AM543" s="31"/>
      <c r="AN543" s="31"/>
      <c r="AO543" s="31"/>
      <c r="AP543" s="31"/>
      <c r="AQ543" s="31"/>
      <c r="AR543" s="31"/>
      <c r="AS543" s="31"/>
      <c r="AT543" s="31"/>
      <c r="AU543" s="31"/>
      <c r="AV543" s="31"/>
      <c r="AW543" s="31"/>
      <c r="AX543" s="31"/>
      <c r="AY543" s="31"/>
      <c r="AZ543" s="31"/>
      <c r="BA543" s="31"/>
      <c r="BB543" s="31"/>
      <c r="BC543" s="31"/>
      <c r="BD543" s="31"/>
      <c r="BE543" s="31"/>
      <c r="BF543" s="31"/>
      <c r="BG543" s="31"/>
      <c r="BH543" s="31"/>
      <c r="BI543" s="31"/>
      <c r="BJ543" s="31"/>
      <c r="BK543" s="31"/>
      <c r="BL543" s="31"/>
      <c r="BM543" s="31"/>
      <c r="BN543" s="31"/>
      <c r="BO543" s="31"/>
      <c r="BP543" s="31"/>
      <c r="BQ543" s="31"/>
      <c r="BR543" s="31"/>
      <c r="BS543" s="31"/>
      <c r="BT543" s="31"/>
      <c r="BU543" s="31"/>
      <c r="BV543" s="31"/>
      <c r="BW543" s="31"/>
      <c r="BX543" s="31"/>
      <c r="BY543" s="31"/>
      <c r="BZ543" s="31"/>
      <c r="CA543" s="31"/>
      <c r="CB543" s="31"/>
      <c r="CC543" s="31"/>
      <c r="CD543" s="31"/>
      <c r="CE543" s="31"/>
      <c r="CF543" s="31"/>
      <c r="CG543" s="31"/>
      <c r="CH543" s="31"/>
      <c r="CI543" s="31"/>
      <c r="CJ543" s="31"/>
      <c r="CK543" s="31"/>
      <c r="CL543" s="31"/>
      <c r="CM543" s="31"/>
      <c r="CN543" s="31"/>
      <c r="CO543" s="31"/>
      <c r="CP543" s="31"/>
    </row>
    <row r="544" spans="23:94">
      <c r="W544" s="31"/>
      <c r="X544" s="31"/>
      <c r="Y544" s="31"/>
      <c r="Z544" s="31"/>
      <c r="AA544" s="31"/>
      <c r="AB544" s="31"/>
      <c r="AC544" s="31"/>
      <c r="AD544" s="31"/>
      <c r="AE544" s="31"/>
      <c r="AF544" s="31"/>
      <c r="AG544" s="31"/>
      <c r="AH544" s="31"/>
      <c r="AI544" s="31"/>
      <c r="AJ544" s="31"/>
      <c r="AK544" s="31"/>
      <c r="AL544" s="31"/>
      <c r="AM544" s="31"/>
      <c r="AN544" s="31"/>
      <c r="AO544" s="31"/>
      <c r="AP544" s="31"/>
      <c r="AQ544" s="31"/>
      <c r="AR544" s="31"/>
      <c r="AS544" s="31"/>
      <c r="AT544" s="31"/>
      <c r="AU544" s="31"/>
      <c r="AV544" s="31"/>
      <c r="AW544" s="31"/>
      <c r="AX544" s="31"/>
      <c r="AY544" s="31"/>
      <c r="AZ544" s="31"/>
      <c r="BA544" s="31"/>
      <c r="BB544" s="31"/>
      <c r="BC544" s="31"/>
      <c r="BD544" s="31"/>
      <c r="BE544" s="31"/>
      <c r="BF544" s="31"/>
      <c r="BG544" s="31"/>
      <c r="BH544" s="31"/>
      <c r="BI544" s="31"/>
      <c r="BJ544" s="31"/>
      <c r="BK544" s="31"/>
      <c r="BL544" s="31"/>
      <c r="BM544" s="31"/>
      <c r="BN544" s="31"/>
      <c r="BO544" s="31"/>
      <c r="BP544" s="31"/>
      <c r="BQ544" s="31"/>
      <c r="BR544" s="31"/>
      <c r="BS544" s="31"/>
      <c r="BT544" s="31"/>
      <c r="BU544" s="31"/>
      <c r="BV544" s="31"/>
      <c r="BW544" s="31"/>
      <c r="BX544" s="31"/>
      <c r="BY544" s="31"/>
      <c r="BZ544" s="31"/>
      <c r="CA544" s="31"/>
      <c r="CB544" s="31"/>
      <c r="CC544" s="31"/>
      <c r="CD544" s="31"/>
      <c r="CE544" s="31"/>
      <c r="CF544" s="31"/>
      <c r="CG544" s="31"/>
      <c r="CH544" s="31"/>
      <c r="CI544" s="31"/>
      <c r="CJ544" s="31"/>
      <c r="CK544" s="31"/>
      <c r="CL544" s="31"/>
      <c r="CM544" s="31"/>
      <c r="CN544" s="31"/>
      <c r="CO544" s="31"/>
      <c r="CP544" s="31"/>
    </row>
    <row r="545" spans="23:94">
      <c r="W545" s="31"/>
      <c r="X545" s="31"/>
      <c r="Y545" s="31"/>
      <c r="Z545" s="31"/>
      <c r="AA545" s="31"/>
      <c r="AB545" s="31"/>
      <c r="AC545" s="31"/>
      <c r="AD545" s="31"/>
      <c r="AE545" s="31"/>
      <c r="AF545" s="31"/>
      <c r="AG545" s="31"/>
      <c r="AH545" s="31"/>
      <c r="AI545" s="31"/>
      <c r="AJ545" s="31"/>
      <c r="AK545" s="31"/>
      <c r="AL545" s="31"/>
      <c r="AM545" s="31"/>
      <c r="AN545" s="31"/>
      <c r="AO545" s="31"/>
      <c r="AP545" s="31"/>
      <c r="AQ545" s="31"/>
      <c r="AR545" s="31"/>
      <c r="AS545" s="31"/>
      <c r="AT545" s="31"/>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c r="BQ545" s="31"/>
      <c r="BR545" s="31"/>
      <c r="BS545" s="31"/>
      <c r="BT545" s="31"/>
      <c r="BU545" s="31"/>
      <c r="BV545" s="31"/>
      <c r="BW545" s="31"/>
      <c r="BX545" s="31"/>
      <c r="BY545" s="31"/>
      <c r="BZ545" s="31"/>
      <c r="CA545" s="31"/>
      <c r="CB545" s="31"/>
      <c r="CC545" s="31"/>
      <c r="CD545" s="31"/>
      <c r="CE545" s="31"/>
      <c r="CF545" s="31"/>
      <c r="CG545" s="31"/>
      <c r="CH545" s="31"/>
      <c r="CI545" s="31"/>
      <c r="CJ545" s="31"/>
      <c r="CK545" s="31"/>
      <c r="CL545" s="31"/>
      <c r="CM545" s="31"/>
      <c r="CN545" s="31"/>
      <c r="CO545" s="31"/>
      <c r="CP545" s="31"/>
    </row>
    <row r="546" spans="23:94">
      <c r="W546" s="31"/>
      <c r="X546" s="31"/>
      <c r="Y546" s="31"/>
      <c r="Z546" s="31"/>
      <c r="AA546" s="31"/>
      <c r="AB546" s="31"/>
      <c r="AC546" s="31"/>
      <c r="AD546" s="31"/>
      <c r="AE546" s="31"/>
      <c r="AF546" s="31"/>
      <c r="AG546" s="31"/>
      <c r="AH546" s="31"/>
      <c r="AI546" s="31"/>
      <c r="AJ546" s="31"/>
      <c r="AK546" s="31"/>
      <c r="AL546" s="31"/>
      <c r="AM546" s="31"/>
      <c r="AN546" s="31"/>
      <c r="AO546" s="31"/>
      <c r="AP546" s="31"/>
      <c r="AQ546" s="31"/>
      <c r="AR546" s="31"/>
      <c r="AS546" s="31"/>
      <c r="AT546" s="31"/>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31"/>
      <c r="BQ546" s="31"/>
      <c r="BR546" s="31"/>
      <c r="BS546" s="31"/>
      <c r="BT546" s="31"/>
      <c r="BU546" s="31"/>
      <c r="BV546" s="31"/>
      <c r="BW546" s="31"/>
      <c r="BX546" s="31"/>
      <c r="BY546" s="31"/>
      <c r="BZ546" s="31"/>
      <c r="CA546" s="31"/>
      <c r="CB546" s="31"/>
      <c r="CC546" s="31"/>
      <c r="CD546" s="31"/>
      <c r="CE546" s="31"/>
      <c r="CF546" s="31"/>
      <c r="CG546" s="31"/>
      <c r="CH546" s="31"/>
      <c r="CI546" s="31"/>
      <c r="CJ546" s="31"/>
      <c r="CK546" s="31"/>
      <c r="CL546" s="31"/>
      <c r="CM546" s="31"/>
      <c r="CN546" s="31"/>
      <c r="CO546" s="31"/>
      <c r="CP546" s="31"/>
    </row>
    <row r="547" spans="23:94">
      <c r="W547" s="31"/>
      <c r="X547" s="31"/>
      <c r="Y547" s="31"/>
      <c r="Z547" s="31"/>
      <c r="AA547" s="31"/>
      <c r="AB547" s="31"/>
      <c r="AC547" s="31"/>
      <c r="AD547" s="31"/>
      <c r="AE547" s="31"/>
      <c r="AF547" s="31"/>
      <c r="AG547" s="31"/>
      <c r="AH547" s="31"/>
      <c r="AI547" s="31"/>
      <c r="AJ547" s="31"/>
      <c r="AK547" s="31"/>
      <c r="AL547" s="31"/>
      <c r="AM547" s="31"/>
      <c r="AN547" s="31"/>
      <c r="AO547" s="31"/>
      <c r="AP547" s="31"/>
      <c r="AQ547" s="31"/>
      <c r="AR547" s="31"/>
      <c r="AS547" s="31"/>
      <c r="AT547" s="31"/>
      <c r="AU547" s="31"/>
      <c r="AV547" s="31"/>
      <c r="AW547" s="31"/>
      <c r="AX547" s="31"/>
      <c r="AY547" s="31"/>
      <c r="AZ547" s="31"/>
      <c r="BA547" s="31"/>
      <c r="BB547" s="31"/>
      <c r="BC547" s="31"/>
      <c r="BD547" s="31"/>
      <c r="BE547" s="31"/>
      <c r="BF547" s="31"/>
      <c r="BG547" s="31"/>
      <c r="BH547" s="31"/>
      <c r="BI547" s="31"/>
      <c r="BJ547" s="31"/>
      <c r="BK547" s="31"/>
      <c r="BL547" s="31"/>
      <c r="BM547" s="31"/>
      <c r="BN547" s="31"/>
      <c r="BO547" s="31"/>
      <c r="BP547" s="31"/>
      <c r="BQ547" s="31"/>
      <c r="BR547" s="31"/>
      <c r="BS547" s="31"/>
      <c r="BT547" s="31"/>
      <c r="BU547" s="31"/>
      <c r="BV547" s="31"/>
      <c r="BW547" s="31"/>
      <c r="BX547" s="31"/>
      <c r="BY547" s="31"/>
      <c r="BZ547" s="31"/>
      <c r="CA547" s="31"/>
      <c r="CB547" s="31"/>
      <c r="CC547" s="31"/>
      <c r="CD547" s="31"/>
      <c r="CE547" s="31"/>
      <c r="CF547" s="31"/>
      <c r="CG547" s="31"/>
      <c r="CH547" s="31"/>
      <c r="CI547" s="31"/>
      <c r="CJ547" s="31"/>
      <c r="CK547" s="31"/>
      <c r="CL547" s="31"/>
      <c r="CM547" s="31"/>
      <c r="CN547" s="31"/>
      <c r="CO547" s="31"/>
      <c r="CP547" s="31"/>
    </row>
    <row r="548" spans="23:94">
      <c r="W548" s="31"/>
      <c r="X548" s="31"/>
      <c r="Y548" s="31"/>
      <c r="Z548" s="31"/>
      <c r="AA548" s="31"/>
      <c r="AB548" s="31"/>
      <c r="AC548" s="31"/>
      <c r="AD548" s="31"/>
      <c r="AE548" s="31"/>
      <c r="AF548" s="31"/>
      <c r="AG548" s="31"/>
      <c r="AH548" s="31"/>
      <c r="AI548" s="31"/>
      <c r="AJ548" s="31"/>
      <c r="AK548" s="31"/>
      <c r="AL548" s="31"/>
      <c r="AM548" s="31"/>
      <c r="AN548" s="31"/>
      <c r="AO548" s="31"/>
      <c r="AP548" s="31"/>
      <c r="AQ548" s="31"/>
      <c r="AR548" s="31"/>
      <c r="AS548" s="31"/>
      <c r="AT548" s="31"/>
      <c r="AU548" s="31"/>
      <c r="AV548" s="31"/>
      <c r="AW548" s="31"/>
      <c r="AX548" s="31"/>
      <c r="AY548" s="31"/>
      <c r="AZ548" s="31"/>
      <c r="BA548" s="31"/>
      <c r="BB548" s="31"/>
      <c r="BC548" s="31"/>
      <c r="BD548" s="31"/>
      <c r="BE548" s="31"/>
      <c r="BF548" s="31"/>
      <c r="BG548" s="31"/>
      <c r="BH548" s="31"/>
      <c r="BI548" s="31"/>
      <c r="BJ548" s="31"/>
      <c r="BK548" s="31"/>
      <c r="BL548" s="31"/>
      <c r="BM548" s="31"/>
      <c r="BN548" s="31"/>
      <c r="BO548" s="31"/>
      <c r="BP548" s="31"/>
      <c r="BQ548" s="31"/>
      <c r="BR548" s="31"/>
      <c r="BS548" s="31"/>
      <c r="BT548" s="31"/>
      <c r="BU548" s="31"/>
      <c r="BV548" s="31"/>
      <c r="BW548" s="31"/>
      <c r="BX548" s="31"/>
      <c r="BY548" s="31"/>
      <c r="BZ548" s="31"/>
      <c r="CA548" s="31"/>
      <c r="CB548" s="31"/>
      <c r="CC548" s="31"/>
      <c r="CD548" s="31"/>
      <c r="CE548" s="31"/>
      <c r="CF548" s="31"/>
      <c r="CG548" s="31"/>
      <c r="CH548" s="31"/>
      <c r="CI548" s="31"/>
      <c r="CJ548" s="31"/>
      <c r="CK548" s="31"/>
      <c r="CL548" s="31"/>
      <c r="CM548" s="31"/>
      <c r="CN548" s="31"/>
      <c r="CO548" s="31"/>
      <c r="CP548" s="31"/>
    </row>
    <row r="549" spans="23:94">
      <c r="W549" s="31"/>
      <c r="X549" s="31"/>
      <c r="Y549" s="31"/>
      <c r="Z549" s="31"/>
      <c r="AA549" s="31"/>
      <c r="AB549" s="31"/>
      <c r="AC549" s="31"/>
      <c r="AD549" s="31"/>
      <c r="AE549" s="31"/>
      <c r="AF549" s="31"/>
      <c r="AG549" s="31"/>
      <c r="AH549" s="31"/>
      <c r="AI549" s="31"/>
      <c r="AJ549" s="31"/>
      <c r="AK549" s="31"/>
      <c r="AL549" s="31"/>
      <c r="AM549" s="31"/>
      <c r="AN549" s="31"/>
      <c r="AO549" s="31"/>
      <c r="AP549" s="31"/>
      <c r="AQ549" s="31"/>
      <c r="AR549" s="31"/>
      <c r="AS549" s="31"/>
      <c r="AT549" s="31"/>
      <c r="AU549" s="31"/>
      <c r="AV549" s="31"/>
      <c r="AW549" s="31"/>
      <c r="AX549" s="31"/>
      <c r="AY549" s="31"/>
      <c r="AZ549" s="31"/>
      <c r="BA549" s="31"/>
      <c r="BB549" s="31"/>
      <c r="BC549" s="31"/>
      <c r="BD549" s="31"/>
      <c r="BE549" s="31"/>
      <c r="BF549" s="31"/>
      <c r="BG549" s="31"/>
      <c r="BH549" s="31"/>
      <c r="BI549" s="31"/>
      <c r="BJ549" s="31"/>
      <c r="BK549" s="31"/>
      <c r="BL549" s="31"/>
      <c r="BM549" s="31"/>
      <c r="BN549" s="31"/>
      <c r="BO549" s="31"/>
      <c r="BP549" s="31"/>
      <c r="BQ549" s="31"/>
      <c r="BR549" s="31"/>
      <c r="BS549" s="31"/>
      <c r="BT549" s="31"/>
      <c r="BU549" s="31"/>
      <c r="BV549" s="31"/>
      <c r="BW549" s="31"/>
      <c r="BX549" s="31"/>
      <c r="BY549" s="31"/>
      <c r="BZ549" s="31"/>
      <c r="CA549" s="31"/>
      <c r="CB549" s="31"/>
      <c r="CC549" s="31"/>
      <c r="CD549" s="31"/>
      <c r="CE549" s="31"/>
      <c r="CF549" s="31"/>
      <c r="CG549" s="31"/>
      <c r="CH549" s="31"/>
      <c r="CI549" s="31"/>
      <c r="CJ549" s="31"/>
      <c r="CK549" s="31"/>
      <c r="CL549" s="31"/>
      <c r="CM549" s="31"/>
      <c r="CN549" s="31"/>
      <c r="CO549" s="31"/>
      <c r="CP549" s="31"/>
    </row>
    <row r="550" spans="23:94">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c r="BX550" s="31"/>
      <c r="BY550" s="31"/>
      <c r="BZ550" s="31"/>
      <c r="CA550" s="31"/>
      <c r="CB550" s="31"/>
      <c r="CC550" s="31"/>
      <c r="CD550" s="31"/>
      <c r="CE550" s="31"/>
      <c r="CF550" s="31"/>
      <c r="CG550" s="31"/>
      <c r="CH550" s="31"/>
      <c r="CI550" s="31"/>
      <c r="CJ550" s="31"/>
      <c r="CK550" s="31"/>
      <c r="CL550" s="31"/>
      <c r="CM550" s="31"/>
      <c r="CN550" s="31"/>
      <c r="CO550" s="31"/>
      <c r="CP550" s="31"/>
    </row>
    <row r="551" spans="23:94">
      <c r="W551" s="31"/>
      <c r="X551" s="31"/>
      <c r="Y551" s="31"/>
      <c r="Z551" s="31"/>
      <c r="AA551" s="31"/>
      <c r="AB551" s="31"/>
      <c r="AC551" s="31"/>
      <c r="AD551" s="31"/>
      <c r="AE551" s="31"/>
      <c r="AF551" s="31"/>
      <c r="AG551" s="31"/>
      <c r="AH551" s="31"/>
      <c r="AI551" s="31"/>
      <c r="AJ551" s="31"/>
      <c r="AK551" s="31"/>
      <c r="AL551" s="31"/>
      <c r="AM551" s="31"/>
      <c r="AN551" s="31"/>
      <c r="AO551" s="31"/>
      <c r="AP551" s="31"/>
      <c r="AQ551" s="31"/>
      <c r="AR551" s="31"/>
      <c r="AS551" s="31"/>
      <c r="AT551" s="31"/>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c r="BQ551" s="31"/>
      <c r="BR551" s="31"/>
      <c r="BS551" s="31"/>
      <c r="BT551" s="31"/>
      <c r="BU551" s="31"/>
      <c r="BV551" s="31"/>
      <c r="BW551" s="31"/>
      <c r="BX551" s="31"/>
      <c r="BY551" s="31"/>
      <c r="BZ551" s="31"/>
      <c r="CA551" s="31"/>
      <c r="CB551" s="31"/>
      <c r="CC551" s="31"/>
      <c r="CD551" s="31"/>
      <c r="CE551" s="31"/>
      <c r="CF551" s="31"/>
      <c r="CG551" s="31"/>
      <c r="CH551" s="31"/>
      <c r="CI551" s="31"/>
      <c r="CJ551" s="31"/>
      <c r="CK551" s="31"/>
      <c r="CL551" s="31"/>
      <c r="CM551" s="31"/>
      <c r="CN551" s="31"/>
      <c r="CO551" s="31"/>
      <c r="CP551" s="31"/>
    </row>
    <row r="552" spans="23:94">
      <c r="W552" s="31"/>
      <c r="X552" s="31"/>
      <c r="Y552" s="31"/>
      <c r="Z552" s="31"/>
      <c r="AA552" s="31"/>
      <c r="AB552" s="31"/>
      <c r="AC552" s="31"/>
      <c r="AD552" s="31"/>
      <c r="AE552" s="31"/>
      <c r="AF552" s="31"/>
      <c r="AG552" s="31"/>
      <c r="AH552" s="31"/>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c r="BQ552" s="31"/>
      <c r="BR552" s="31"/>
      <c r="BS552" s="31"/>
      <c r="BT552" s="31"/>
      <c r="BU552" s="31"/>
      <c r="BV552" s="31"/>
      <c r="BW552" s="31"/>
      <c r="BX552" s="31"/>
      <c r="BY552" s="31"/>
      <c r="BZ552" s="31"/>
      <c r="CA552" s="31"/>
      <c r="CB552" s="31"/>
      <c r="CC552" s="31"/>
      <c r="CD552" s="31"/>
      <c r="CE552" s="31"/>
      <c r="CF552" s="31"/>
      <c r="CG552" s="31"/>
      <c r="CH552" s="31"/>
      <c r="CI552" s="31"/>
      <c r="CJ552" s="31"/>
      <c r="CK552" s="31"/>
      <c r="CL552" s="31"/>
      <c r="CM552" s="31"/>
      <c r="CN552" s="31"/>
      <c r="CO552" s="31"/>
      <c r="CP552" s="31"/>
    </row>
    <row r="553" spans="23:94">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row>
    <row r="554" spans="23:94">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c r="BX554" s="31"/>
      <c r="BY554" s="31"/>
      <c r="BZ554" s="31"/>
      <c r="CA554" s="31"/>
      <c r="CB554" s="31"/>
      <c r="CC554" s="31"/>
      <c r="CD554" s="31"/>
      <c r="CE554" s="31"/>
      <c r="CF554" s="31"/>
      <c r="CG554" s="31"/>
      <c r="CH554" s="31"/>
      <c r="CI554" s="31"/>
      <c r="CJ554" s="31"/>
      <c r="CK554" s="31"/>
      <c r="CL554" s="31"/>
      <c r="CM554" s="31"/>
      <c r="CN554" s="31"/>
      <c r="CO554" s="31"/>
      <c r="CP554" s="31"/>
    </row>
    <row r="555" spans="23:94">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c r="BX555" s="31"/>
      <c r="BY555" s="31"/>
      <c r="BZ555" s="31"/>
      <c r="CA555" s="31"/>
      <c r="CB555" s="31"/>
      <c r="CC555" s="31"/>
      <c r="CD555" s="31"/>
      <c r="CE555" s="31"/>
      <c r="CF555" s="31"/>
      <c r="CG555" s="31"/>
      <c r="CH555" s="31"/>
      <c r="CI555" s="31"/>
      <c r="CJ555" s="31"/>
      <c r="CK555" s="31"/>
      <c r="CL555" s="31"/>
      <c r="CM555" s="31"/>
      <c r="CN555" s="31"/>
      <c r="CO555" s="31"/>
      <c r="CP555" s="31"/>
    </row>
    <row r="556" spans="23:94">
      <c r="W556" s="31"/>
      <c r="X556" s="31"/>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c r="BX556" s="31"/>
      <c r="BY556" s="31"/>
      <c r="BZ556" s="31"/>
      <c r="CA556" s="31"/>
      <c r="CB556" s="31"/>
      <c r="CC556" s="31"/>
      <c r="CD556" s="31"/>
      <c r="CE556" s="31"/>
      <c r="CF556" s="31"/>
      <c r="CG556" s="31"/>
      <c r="CH556" s="31"/>
      <c r="CI556" s="31"/>
      <c r="CJ556" s="31"/>
      <c r="CK556" s="31"/>
      <c r="CL556" s="31"/>
      <c r="CM556" s="31"/>
      <c r="CN556" s="31"/>
      <c r="CO556" s="31"/>
      <c r="CP556" s="31"/>
    </row>
    <row r="557" spans="23:94">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c r="BX557" s="31"/>
      <c r="BY557" s="31"/>
      <c r="BZ557" s="31"/>
      <c r="CA557" s="31"/>
      <c r="CB557" s="31"/>
      <c r="CC557" s="31"/>
      <c r="CD557" s="31"/>
      <c r="CE557" s="31"/>
      <c r="CF557" s="31"/>
      <c r="CG557" s="31"/>
      <c r="CH557" s="31"/>
      <c r="CI557" s="31"/>
      <c r="CJ557" s="31"/>
      <c r="CK557" s="31"/>
      <c r="CL557" s="31"/>
      <c r="CM557" s="31"/>
      <c r="CN557" s="31"/>
      <c r="CO557" s="31"/>
      <c r="CP557" s="31"/>
    </row>
    <row r="558" spans="23:94">
      <c r="W558" s="31"/>
      <c r="X558" s="31"/>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c r="BX558" s="31"/>
      <c r="BY558" s="31"/>
      <c r="BZ558" s="31"/>
      <c r="CA558" s="31"/>
      <c r="CB558" s="31"/>
      <c r="CC558" s="31"/>
      <c r="CD558" s="31"/>
      <c r="CE558" s="31"/>
      <c r="CF558" s="31"/>
      <c r="CG558" s="31"/>
      <c r="CH558" s="31"/>
      <c r="CI558" s="31"/>
      <c r="CJ558" s="31"/>
      <c r="CK558" s="31"/>
      <c r="CL558" s="31"/>
      <c r="CM558" s="31"/>
      <c r="CN558" s="31"/>
      <c r="CO558" s="31"/>
      <c r="CP558" s="31"/>
    </row>
    <row r="559" spans="23:94">
      <c r="W559" s="31"/>
      <c r="X559" s="31"/>
      <c r="Y559" s="31"/>
      <c r="Z559" s="31"/>
      <c r="AA559" s="31"/>
      <c r="AB559" s="31"/>
      <c r="AC559" s="31"/>
      <c r="AD559" s="31"/>
      <c r="AE559" s="31"/>
      <c r="AF559" s="31"/>
      <c r="AG559" s="31"/>
      <c r="AH559" s="31"/>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c r="BQ559" s="31"/>
      <c r="BR559" s="31"/>
      <c r="BS559" s="31"/>
      <c r="BT559" s="31"/>
      <c r="BU559" s="31"/>
      <c r="BV559" s="31"/>
      <c r="BW559" s="31"/>
      <c r="BX559" s="31"/>
      <c r="BY559" s="31"/>
      <c r="BZ559" s="31"/>
      <c r="CA559" s="31"/>
      <c r="CB559" s="31"/>
      <c r="CC559" s="31"/>
      <c r="CD559" s="31"/>
      <c r="CE559" s="31"/>
      <c r="CF559" s="31"/>
      <c r="CG559" s="31"/>
      <c r="CH559" s="31"/>
      <c r="CI559" s="31"/>
      <c r="CJ559" s="31"/>
      <c r="CK559" s="31"/>
      <c r="CL559" s="31"/>
      <c r="CM559" s="31"/>
      <c r="CN559" s="31"/>
      <c r="CO559" s="31"/>
      <c r="CP559" s="31"/>
    </row>
    <row r="560" spans="23:94">
      <c r="W560" s="31"/>
      <c r="X560" s="31"/>
      <c r="Y560" s="31"/>
      <c r="Z560" s="31"/>
      <c r="AA560" s="31"/>
      <c r="AB560" s="31"/>
      <c r="AC560" s="31"/>
      <c r="AD560" s="31"/>
      <c r="AE560" s="31"/>
      <c r="AF560" s="31"/>
      <c r="AG560" s="31"/>
      <c r="AH560" s="31"/>
      <c r="AI560" s="31"/>
      <c r="AJ560" s="31"/>
      <c r="AK560" s="31"/>
      <c r="AL560" s="31"/>
      <c r="AM560" s="31"/>
      <c r="AN560" s="31"/>
      <c r="AO560" s="31"/>
      <c r="AP560" s="31"/>
      <c r="AQ560" s="31"/>
      <c r="AR560" s="31"/>
      <c r="AS560" s="31"/>
      <c r="AT560" s="31"/>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c r="BQ560" s="31"/>
      <c r="BR560" s="31"/>
      <c r="BS560" s="31"/>
      <c r="BT560" s="31"/>
      <c r="BU560" s="31"/>
      <c r="BV560" s="31"/>
      <c r="BW560" s="31"/>
      <c r="BX560" s="31"/>
      <c r="BY560" s="31"/>
      <c r="BZ560" s="31"/>
      <c r="CA560" s="31"/>
      <c r="CB560" s="31"/>
      <c r="CC560" s="31"/>
      <c r="CD560" s="31"/>
      <c r="CE560" s="31"/>
      <c r="CF560" s="31"/>
      <c r="CG560" s="31"/>
      <c r="CH560" s="31"/>
      <c r="CI560" s="31"/>
      <c r="CJ560" s="31"/>
      <c r="CK560" s="31"/>
      <c r="CL560" s="31"/>
      <c r="CM560" s="31"/>
      <c r="CN560" s="31"/>
      <c r="CO560" s="31"/>
      <c r="CP560" s="31"/>
    </row>
    <row r="561" spans="23:94">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c r="BX561" s="31"/>
      <c r="BY561" s="31"/>
      <c r="BZ561" s="31"/>
      <c r="CA561" s="31"/>
      <c r="CB561" s="31"/>
      <c r="CC561" s="31"/>
      <c r="CD561" s="31"/>
      <c r="CE561" s="31"/>
      <c r="CF561" s="31"/>
      <c r="CG561" s="31"/>
      <c r="CH561" s="31"/>
      <c r="CI561" s="31"/>
      <c r="CJ561" s="31"/>
      <c r="CK561" s="31"/>
      <c r="CL561" s="31"/>
      <c r="CM561" s="31"/>
      <c r="CN561" s="31"/>
      <c r="CO561" s="31"/>
      <c r="CP561" s="31"/>
    </row>
    <row r="562" spans="23:94">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1"/>
      <c r="AS562" s="31"/>
      <c r="AT562" s="31"/>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c r="BQ562" s="31"/>
      <c r="BR562" s="31"/>
      <c r="BS562" s="31"/>
      <c r="BT562" s="31"/>
      <c r="BU562" s="31"/>
      <c r="BV562" s="31"/>
      <c r="BW562" s="31"/>
      <c r="BX562" s="31"/>
      <c r="BY562" s="31"/>
      <c r="BZ562" s="31"/>
      <c r="CA562" s="31"/>
      <c r="CB562" s="31"/>
      <c r="CC562" s="31"/>
      <c r="CD562" s="31"/>
      <c r="CE562" s="31"/>
      <c r="CF562" s="31"/>
      <c r="CG562" s="31"/>
      <c r="CH562" s="31"/>
      <c r="CI562" s="31"/>
      <c r="CJ562" s="31"/>
      <c r="CK562" s="31"/>
      <c r="CL562" s="31"/>
      <c r="CM562" s="31"/>
      <c r="CN562" s="31"/>
      <c r="CO562" s="31"/>
      <c r="CP562" s="31"/>
    </row>
    <row r="563" spans="23:94">
      <c r="W563" s="31"/>
      <c r="X563" s="31"/>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c r="BX563" s="31"/>
      <c r="BY563" s="31"/>
      <c r="BZ563" s="31"/>
      <c r="CA563" s="31"/>
      <c r="CB563" s="31"/>
      <c r="CC563" s="31"/>
      <c r="CD563" s="31"/>
      <c r="CE563" s="31"/>
      <c r="CF563" s="31"/>
      <c r="CG563" s="31"/>
      <c r="CH563" s="31"/>
      <c r="CI563" s="31"/>
      <c r="CJ563" s="31"/>
      <c r="CK563" s="31"/>
      <c r="CL563" s="31"/>
      <c r="CM563" s="31"/>
      <c r="CN563" s="31"/>
      <c r="CO563" s="31"/>
      <c r="CP563" s="31"/>
    </row>
    <row r="564" spans="23:94">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c r="BX564" s="31"/>
      <c r="BY564" s="31"/>
      <c r="BZ564" s="31"/>
      <c r="CA564" s="31"/>
      <c r="CB564" s="31"/>
      <c r="CC564" s="31"/>
      <c r="CD564" s="31"/>
      <c r="CE564" s="31"/>
      <c r="CF564" s="31"/>
      <c r="CG564" s="31"/>
      <c r="CH564" s="31"/>
      <c r="CI564" s="31"/>
      <c r="CJ564" s="31"/>
      <c r="CK564" s="31"/>
      <c r="CL564" s="31"/>
      <c r="CM564" s="31"/>
      <c r="CN564" s="31"/>
      <c r="CO564" s="31"/>
      <c r="CP564" s="31"/>
    </row>
    <row r="565" spans="23:94">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c r="BX565" s="31"/>
      <c r="BY565" s="31"/>
      <c r="BZ565" s="31"/>
      <c r="CA565" s="31"/>
      <c r="CB565" s="31"/>
      <c r="CC565" s="31"/>
      <c r="CD565" s="31"/>
      <c r="CE565" s="31"/>
      <c r="CF565" s="31"/>
      <c r="CG565" s="31"/>
      <c r="CH565" s="31"/>
      <c r="CI565" s="31"/>
      <c r="CJ565" s="31"/>
      <c r="CK565" s="31"/>
      <c r="CL565" s="31"/>
      <c r="CM565" s="31"/>
      <c r="CN565" s="31"/>
      <c r="CO565" s="31"/>
      <c r="CP565" s="31"/>
    </row>
    <row r="566" spans="23:94">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c r="BX566" s="31"/>
      <c r="BY566" s="31"/>
      <c r="BZ566" s="31"/>
      <c r="CA566" s="31"/>
      <c r="CB566" s="31"/>
      <c r="CC566" s="31"/>
      <c r="CD566" s="31"/>
      <c r="CE566" s="31"/>
      <c r="CF566" s="31"/>
      <c r="CG566" s="31"/>
      <c r="CH566" s="31"/>
      <c r="CI566" s="31"/>
      <c r="CJ566" s="31"/>
      <c r="CK566" s="31"/>
      <c r="CL566" s="31"/>
      <c r="CM566" s="31"/>
      <c r="CN566" s="31"/>
      <c r="CO566" s="31"/>
      <c r="CP566" s="31"/>
    </row>
    <row r="567" spans="23:94">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c r="BX567" s="31"/>
      <c r="BY567" s="31"/>
      <c r="BZ567" s="31"/>
      <c r="CA567" s="31"/>
      <c r="CB567" s="31"/>
      <c r="CC567" s="31"/>
      <c r="CD567" s="31"/>
      <c r="CE567" s="31"/>
      <c r="CF567" s="31"/>
      <c r="CG567" s="31"/>
      <c r="CH567" s="31"/>
      <c r="CI567" s="31"/>
      <c r="CJ567" s="31"/>
      <c r="CK567" s="31"/>
      <c r="CL567" s="31"/>
      <c r="CM567" s="31"/>
      <c r="CN567" s="31"/>
      <c r="CO567" s="31"/>
      <c r="CP567" s="31"/>
    </row>
    <row r="568" spans="23:94">
      <c r="W568" s="31"/>
      <c r="X568" s="31"/>
      <c r="Y568" s="31"/>
      <c r="Z568" s="31"/>
      <c r="AA568" s="31"/>
      <c r="AB568" s="31"/>
      <c r="AC568" s="31"/>
      <c r="AD568" s="31"/>
      <c r="AE568" s="31"/>
      <c r="AF568" s="31"/>
      <c r="AG568" s="31"/>
      <c r="AH568" s="31"/>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c r="BQ568" s="31"/>
      <c r="BR568" s="31"/>
      <c r="BS568" s="31"/>
      <c r="BT568" s="31"/>
      <c r="BU568" s="31"/>
      <c r="BV568" s="31"/>
      <c r="BW568" s="31"/>
      <c r="BX568" s="31"/>
      <c r="BY568" s="31"/>
      <c r="BZ568" s="31"/>
      <c r="CA568" s="31"/>
      <c r="CB568" s="31"/>
      <c r="CC568" s="31"/>
      <c r="CD568" s="31"/>
      <c r="CE568" s="31"/>
      <c r="CF568" s="31"/>
      <c r="CG568" s="31"/>
      <c r="CH568" s="31"/>
      <c r="CI568" s="31"/>
      <c r="CJ568" s="31"/>
      <c r="CK568" s="31"/>
      <c r="CL568" s="31"/>
      <c r="CM568" s="31"/>
      <c r="CN568" s="31"/>
      <c r="CO568" s="31"/>
      <c r="CP568" s="31"/>
    </row>
    <row r="569" spans="23:94">
      <c r="W569" s="31"/>
      <c r="X569" s="31"/>
      <c r="Y569" s="31"/>
      <c r="Z569" s="31"/>
      <c r="AA569" s="31"/>
      <c r="AB569" s="31"/>
      <c r="AC569" s="31"/>
      <c r="AD569" s="31"/>
      <c r="AE569" s="31"/>
      <c r="AF569" s="31"/>
      <c r="AG569" s="31"/>
      <c r="AH569" s="31"/>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c r="BQ569" s="31"/>
      <c r="BR569" s="31"/>
      <c r="BS569" s="31"/>
      <c r="BT569" s="31"/>
      <c r="BU569" s="31"/>
      <c r="BV569" s="31"/>
      <c r="BW569" s="31"/>
      <c r="BX569" s="31"/>
      <c r="BY569" s="31"/>
      <c r="BZ569" s="31"/>
      <c r="CA569" s="31"/>
      <c r="CB569" s="31"/>
      <c r="CC569" s="31"/>
      <c r="CD569" s="31"/>
      <c r="CE569" s="31"/>
      <c r="CF569" s="31"/>
      <c r="CG569" s="31"/>
      <c r="CH569" s="31"/>
      <c r="CI569" s="31"/>
      <c r="CJ569" s="31"/>
      <c r="CK569" s="31"/>
      <c r="CL569" s="31"/>
      <c r="CM569" s="31"/>
      <c r="CN569" s="31"/>
      <c r="CO569" s="31"/>
      <c r="CP569" s="31"/>
    </row>
    <row r="570" spans="23:94">
      <c r="W570" s="31"/>
      <c r="X570" s="31"/>
      <c r="Y570" s="31"/>
      <c r="Z570" s="31"/>
      <c r="AA570" s="31"/>
      <c r="AB570" s="31"/>
      <c r="AC570" s="31"/>
      <c r="AD570" s="31"/>
      <c r="AE570" s="31"/>
      <c r="AF570" s="31"/>
      <c r="AG570" s="31"/>
      <c r="AH570" s="31"/>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c r="BQ570" s="31"/>
      <c r="BR570" s="31"/>
      <c r="BS570" s="31"/>
      <c r="BT570" s="31"/>
      <c r="BU570" s="31"/>
      <c r="BV570" s="31"/>
      <c r="BW570" s="31"/>
      <c r="BX570" s="31"/>
      <c r="BY570" s="31"/>
      <c r="BZ570" s="31"/>
      <c r="CA570" s="31"/>
      <c r="CB570" s="31"/>
      <c r="CC570" s="31"/>
      <c r="CD570" s="31"/>
      <c r="CE570" s="31"/>
      <c r="CF570" s="31"/>
      <c r="CG570" s="31"/>
      <c r="CH570" s="31"/>
      <c r="CI570" s="31"/>
      <c r="CJ570" s="31"/>
      <c r="CK570" s="31"/>
      <c r="CL570" s="31"/>
      <c r="CM570" s="31"/>
      <c r="CN570" s="31"/>
      <c r="CO570" s="31"/>
      <c r="CP570" s="31"/>
    </row>
    <row r="571" spans="23:94">
      <c r="W571" s="31"/>
      <c r="X571" s="31"/>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c r="BX571" s="31"/>
      <c r="BY571" s="31"/>
      <c r="BZ571" s="31"/>
      <c r="CA571" s="31"/>
      <c r="CB571" s="31"/>
      <c r="CC571" s="31"/>
      <c r="CD571" s="31"/>
      <c r="CE571" s="31"/>
      <c r="CF571" s="31"/>
      <c r="CG571" s="31"/>
      <c r="CH571" s="31"/>
      <c r="CI571" s="31"/>
      <c r="CJ571" s="31"/>
      <c r="CK571" s="31"/>
      <c r="CL571" s="31"/>
      <c r="CM571" s="31"/>
      <c r="CN571" s="31"/>
      <c r="CO571" s="31"/>
      <c r="CP571" s="31"/>
    </row>
    <row r="572" spans="23:94">
      <c r="W572" s="31"/>
      <c r="X572" s="31"/>
      <c r="Y572" s="31"/>
      <c r="Z572" s="31"/>
      <c r="AA572" s="31"/>
      <c r="AB572" s="31"/>
      <c r="AC572" s="31"/>
      <c r="AD572" s="31"/>
      <c r="AE572" s="31"/>
      <c r="AF572" s="31"/>
      <c r="AG572" s="31"/>
      <c r="AH572" s="31"/>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c r="BQ572" s="31"/>
      <c r="BR572" s="31"/>
      <c r="BS572" s="31"/>
      <c r="BT572" s="31"/>
      <c r="BU572" s="31"/>
      <c r="BV572" s="31"/>
      <c r="BW572" s="31"/>
      <c r="BX572" s="31"/>
      <c r="BY572" s="31"/>
      <c r="BZ572" s="31"/>
      <c r="CA572" s="31"/>
      <c r="CB572" s="31"/>
      <c r="CC572" s="31"/>
      <c r="CD572" s="31"/>
      <c r="CE572" s="31"/>
      <c r="CF572" s="31"/>
      <c r="CG572" s="31"/>
      <c r="CH572" s="31"/>
      <c r="CI572" s="31"/>
      <c r="CJ572" s="31"/>
      <c r="CK572" s="31"/>
      <c r="CL572" s="31"/>
      <c r="CM572" s="31"/>
      <c r="CN572" s="31"/>
      <c r="CO572" s="31"/>
      <c r="CP572" s="31"/>
    </row>
    <row r="573" spans="23:94">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c r="BX573" s="31"/>
      <c r="BY573" s="31"/>
      <c r="BZ573" s="31"/>
      <c r="CA573" s="31"/>
      <c r="CB573" s="31"/>
      <c r="CC573" s="31"/>
      <c r="CD573" s="31"/>
      <c r="CE573" s="31"/>
      <c r="CF573" s="31"/>
      <c r="CG573" s="31"/>
      <c r="CH573" s="31"/>
      <c r="CI573" s="31"/>
      <c r="CJ573" s="31"/>
      <c r="CK573" s="31"/>
      <c r="CL573" s="31"/>
      <c r="CM573" s="31"/>
      <c r="CN573" s="31"/>
      <c r="CO573" s="31"/>
      <c r="CP573" s="31"/>
    </row>
    <row r="574" spans="23:94">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c r="BX574" s="31"/>
      <c r="BY574" s="31"/>
      <c r="BZ574" s="31"/>
      <c r="CA574" s="31"/>
      <c r="CB574" s="31"/>
      <c r="CC574" s="31"/>
      <c r="CD574" s="31"/>
      <c r="CE574" s="31"/>
      <c r="CF574" s="31"/>
      <c r="CG574" s="31"/>
      <c r="CH574" s="31"/>
      <c r="CI574" s="31"/>
      <c r="CJ574" s="31"/>
      <c r="CK574" s="31"/>
      <c r="CL574" s="31"/>
      <c r="CM574" s="31"/>
      <c r="CN574" s="31"/>
      <c r="CO574" s="31"/>
      <c r="CP574" s="31"/>
    </row>
    <row r="575" spans="23:94">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c r="BX575" s="31"/>
      <c r="BY575" s="31"/>
      <c r="BZ575" s="31"/>
      <c r="CA575" s="31"/>
      <c r="CB575" s="31"/>
      <c r="CC575" s="31"/>
      <c r="CD575" s="31"/>
      <c r="CE575" s="31"/>
      <c r="CF575" s="31"/>
      <c r="CG575" s="31"/>
      <c r="CH575" s="31"/>
      <c r="CI575" s="31"/>
      <c r="CJ575" s="31"/>
      <c r="CK575" s="31"/>
      <c r="CL575" s="31"/>
      <c r="CM575" s="31"/>
      <c r="CN575" s="31"/>
      <c r="CO575" s="31"/>
      <c r="CP575" s="31"/>
    </row>
    <row r="576" spans="23:94">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row>
    <row r="577" spans="23:94">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c r="BX577" s="31"/>
      <c r="BY577" s="31"/>
      <c r="BZ577" s="31"/>
      <c r="CA577" s="31"/>
      <c r="CB577" s="31"/>
      <c r="CC577" s="31"/>
      <c r="CD577" s="31"/>
      <c r="CE577" s="31"/>
      <c r="CF577" s="31"/>
      <c r="CG577" s="31"/>
      <c r="CH577" s="31"/>
      <c r="CI577" s="31"/>
      <c r="CJ577" s="31"/>
      <c r="CK577" s="31"/>
      <c r="CL577" s="31"/>
      <c r="CM577" s="31"/>
      <c r="CN577" s="31"/>
      <c r="CO577" s="31"/>
      <c r="CP577" s="31"/>
    </row>
    <row r="578" spans="23:94">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c r="BX578" s="31"/>
      <c r="BY578" s="31"/>
      <c r="BZ578" s="31"/>
      <c r="CA578" s="31"/>
      <c r="CB578" s="31"/>
      <c r="CC578" s="31"/>
      <c r="CD578" s="31"/>
      <c r="CE578" s="31"/>
      <c r="CF578" s="31"/>
      <c r="CG578" s="31"/>
      <c r="CH578" s="31"/>
      <c r="CI578" s="31"/>
      <c r="CJ578" s="31"/>
      <c r="CK578" s="31"/>
      <c r="CL578" s="31"/>
      <c r="CM578" s="31"/>
      <c r="CN578" s="31"/>
      <c r="CO578" s="31"/>
      <c r="CP578" s="31"/>
    </row>
    <row r="579" spans="23:94">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c r="BX579" s="31"/>
      <c r="BY579" s="31"/>
      <c r="BZ579" s="31"/>
      <c r="CA579" s="31"/>
      <c r="CB579" s="31"/>
      <c r="CC579" s="31"/>
      <c r="CD579" s="31"/>
      <c r="CE579" s="31"/>
      <c r="CF579" s="31"/>
      <c r="CG579" s="31"/>
      <c r="CH579" s="31"/>
      <c r="CI579" s="31"/>
      <c r="CJ579" s="31"/>
      <c r="CK579" s="31"/>
      <c r="CL579" s="31"/>
      <c r="CM579" s="31"/>
      <c r="CN579" s="31"/>
      <c r="CO579" s="31"/>
      <c r="CP579" s="31"/>
    </row>
    <row r="580" spans="23:94">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c r="BX580" s="31"/>
      <c r="BY580" s="31"/>
      <c r="BZ580" s="31"/>
      <c r="CA580" s="31"/>
      <c r="CB580" s="31"/>
      <c r="CC580" s="31"/>
      <c r="CD580" s="31"/>
      <c r="CE580" s="31"/>
      <c r="CF580" s="31"/>
      <c r="CG580" s="31"/>
      <c r="CH580" s="31"/>
      <c r="CI580" s="31"/>
      <c r="CJ580" s="31"/>
      <c r="CK580" s="31"/>
      <c r="CL580" s="31"/>
      <c r="CM580" s="31"/>
      <c r="CN580" s="31"/>
      <c r="CO580" s="31"/>
      <c r="CP580" s="31"/>
    </row>
    <row r="581" spans="23:94">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row>
    <row r="582" spans="23:94">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c r="BX582" s="31"/>
      <c r="BY582" s="31"/>
      <c r="BZ582" s="31"/>
      <c r="CA582" s="31"/>
      <c r="CB582" s="31"/>
      <c r="CC582" s="31"/>
      <c r="CD582" s="31"/>
      <c r="CE582" s="31"/>
      <c r="CF582" s="31"/>
      <c r="CG582" s="31"/>
      <c r="CH582" s="31"/>
      <c r="CI582" s="31"/>
      <c r="CJ582" s="31"/>
      <c r="CK582" s="31"/>
      <c r="CL582" s="31"/>
      <c r="CM582" s="31"/>
      <c r="CN582" s="31"/>
      <c r="CO582" s="31"/>
      <c r="CP582" s="31"/>
    </row>
    <row r="583" spans="23:94">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c r="BX583" s="31"/>
      <c r="BY583" s="31"/>
      <c r="BZ583" s="31"/>
      <c r="CA583" s="31"/>
      <c r="CB583" s="31"/>
      <c r="CC583" s="31"/>
      <c r="CD583" s="31"/>
      <c r="CE583" s="31"/>
      <c r="CF583" s="31"/>
      <c r="CG583" s="31"/>
      <c r="CH583" s="31"/>
      <c r="CI583" s="31"/>
      <c r="CJ583" s="31"/>
      <c r="CK583" s="31"/>
      <c r="CL583" s="31"/>
      <c r="CM583" s="31"/>
      <c r="CN583" s="31"/>
      <c r="CO583" s="31"/>
      <c r="CP583" s="31"/>
    </row>
    <row r="584" spans="23:94">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c r="BX584" s="31"/>
      <c r="BY584" s="31"/>
      <c r="BZ584" s="31"/>
      <c r="CA584" s="31"/>
      <c r="CB584" s="31"/>
      <c r="CC584" s="31"/>
      <c r="CD584" s="31"/>
      <c r="CE584" s="31"/>
      <c r="CF584" s="31"/>
      <c r="CG584" s="31"/>
      <c r="CH584" s="31"/>
      <c r="CI584" s="31"/>
      <c r="CJ584" s="31"/>
      <c r="CK584" s="31"/>
      <c r="CL584" s="31"/>
      <c r="CM584" s="31"/>
      <c r="CN584" s="31"/>
      <c r="CO584" s="31"/>
      <c r="CP584" s="31"/>
    </row>
    <row r="585" spans="23:94">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c r="BX585" s="31"/>
      <c r="BY585" s="31"/>
      <c r="BZ585" s="31"/>
      <c r="CA585" s="31"/>
      <c r="CB585" s="31"/>
      <c r="CC585" s="31"/>
      <c r="CD585" s="31"/>
      <c r="CE585" s="31"/>
      <c r="CF585" s="31"/>
      <c r="CG585" s="31"/>
      <c r="CH585" s="31"/>
      <c r="CI585" s="31"/>
      <c r="CJ585" s="31"/>
      <c r="CK585" s="31"/>
      <c r="CL585" s="31"/>
      <c r="CM585" s="31"/>
      <c r="CN585" s="31"/>
      <c r="CO585" s="31"/>
      <c r="CP585" s="31"/>
    </row>
    <row r="586" spans="23:94">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c r="BX586" s="31"/>
      <c r="BY586" s="31"/>
      <c r="BZ586" s="31"/>
      <c r="CA586" s="31"/>
      <c r="CB586" s="31"/>
      <c r="CC586" s="31"/>
      <c r="CD586" s="31"/>
      <c r="CE586" s="31"/>
      <c r="CF586" s="31"/>
      <c r="CG586" s="31"/>
      <c r="CH586" s="31"/>
      <c r="CI586" s="31"/>
      <c r="CJ586" s="31"/>
      <c r="CK586" s="31"/>
      <c r="CL586" s="31"/>
      <c r="CM586" s="31"/>
      <c r="CN586" s="31"/>
      <c r="CO586" s="31"/>
      <c r="CP586" s="31"/>
    </row>
    <row r="587" spans="23:94">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row>
    <row r="588" spans="23:94">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c r="BX588" s="31"/>
      <c r="BY588" s="31"/>
      <c r="BZ588" s="31"/>
      <c r="CA588" s="31"/>
      <c r="CB588" s="31"/>
      <c r="CC588" s="31"/>
      <c r="CD588" s="31"/>
      <c r="CE588" s="31"/>
      <c r="CF588" s="31"/>
      <c r="CG588" s="31"/>
      <c r="CH588" s="31"/>
      <c r="CI588" s="31"/>
      <c r="CJ588" s="31"/>
      <c r="CK588" s="31"/>
      <c r="CL588" s="31"/>
      <c r="CM588" s="31"/>
      <c r="CN588" s="31"/>
      <c r="CO588" s="31"/>
      <c r="CP588" s="31"/>
    </row>
    <row r="589" spans="23:94">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31"/>
      <c r="AS589" s="31"/>
      <c r="AT589" s="31"/>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c r="BQ589" s="31"/>
      <c r="BR589" s="31"/>
      <c r="BS589" s="31"/>
      <c r="BT589" s="31"/>
      <c r="BU589" s="31"/>
      <c r="BV589" s="31"/>
      <c r="BW589" s="31"/>
      <c r="BX589" s="31"/>
      <c r="BY589" s="31"/>
      <c r="BZ589" s="31"/>
      <c r="CA589" s="31"/>
      <c r="CB589" s="31"/>
      <c r="CC589" s="31"/>
      <c r="CD589" s="31"/>
      <c r="CE589" s="31"/>
      <c r="CF589" s="31"/>
      <c r="CG589" s="31"/>
      <c r="CH589" s="31"/>
      <c r="CI589" s="31"/>
      <c r="CJ589" s="31"/>
      <c r="CK589" s="31"/>
      <c r="CL589" s="31"/>
      <c r="CM589" s="31"/>
      <c r="CN589" s="31"/>
      <c r="CO589" s="31"/>
      <c r="CP589" s="31"/>
    </row>
    <row r="590" spans="23:94">
      <c r="W590" s="31"/>
      <c r="X590" s="31"/>
      <c r="Y590" s="31"/>
      <c r="Z590" s="31"/>
      <c r="AA590" s="31"/>
      <c r="AB590" s="31"/>
      <c r="AC590" s="31"/>
      <c r="AD590" s="31"/>
      <c r="AE590" s="31"/>
      <c r="AF590" s="31"/>
      <c r="AG590" s="31"/>
      <c r="AH590" s="31"/>
      <c r="AI590" s="31"/>
      <c r="AJ590" s="31"/>
      <c r="AK590" s="31"/>
      <c r="AL590" s="31"/>
      <c r="AM590" s="31"/>
      <c r="AN590" s="31"/>
      <c r="AO590" s="31"/>
      <c r="AP590" s="31"/>
      <c r="AQ590" s="31"/>
      <c r="AR590" s="31"/>
      <c r="AS590" s="31"/>
      <c r="AT590" s="31"/>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c r="BQ590" s="31"/>
      <c r="BR590" s="31"/>
      <c r="BS590" s="31"/>
      <c r="BT590" s="31"/>
      <c r="BU590" s="31"/>
      <c r="BV590" s="31"/>
      <c r="BW590" s="31"/>
      <c r="BX590" s="31"/>
      <c r="BY590" s="31"/>
      <c r="BZ590" s="31"/>
      <c r="CA590" s="31"/>
      <c r="CB590" s="31"/>
      <c r="CC590" s="31"/>
      <c r="CD590" s="31"/>
      <c r="CE590" s="31"/>
      <c r="CF590" s="31"/>
      <c r="CG590" s="31"/>
      <c r="CH590" s="31"/>
      <c r="CI590" s="31"/>
      <c r="CJ590" s="31"/>
      <c r="CK590" s="31"/>
      <c r="CL590" s="31"/>
      <c r="CM590" s="31"/>
      <c r="CN590" s="31"/>
      <c r="CO590" s="31"/>
      <c r="CP590" s="31"/>
    </row>
    <row r="591" spans="23:94">
      <c r="W591" s="31"/>
      <c r="X591" s="31"/>
      <c r="Y591" s="31"/>
      <c r="Z591" s="31"/>
      <c r="AA591" s="31"/>
      <c r="AB591" s="31"/>
      <c r="AC591" s="31"/>
      <c r="AD591" s="31"/>
      <c r="AE591" s="31"/>
      <c r="AF591" s="31"/>
      <c r="AG591" s="31"/>
      <c r="AH591" s="31"/>
      <c r="AI591" s="31"/>
      <c r="AJ591" s="31"/>
      <c r="AK591" s="31"/>
      <c r="AL591" s="31"/>
      <c r="AM591" s="31"/>
      <c r="AN591" s="31"/>
      <c r="AO591" s="31"/>
      <c r="AP591" s="31"/>
      <c r="AQ591" s="31"/>
      <c r="AR591" s="31"/>
      <c r="AS591" s="31"/>
      <c r="AT591" s="31"/>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c r="BQ591" s="31"/>
      <c r="BR591" s="31"/>
      <c r="BS591" s="31"/>
      <c r="BT591" s="31"/>
      <c r="BU591" s="31"/>
      <c r="BV591" s="31"/>
      <c r="BW591" s="31"/>
      <c r="BX591" s="31"/>
      <c r="BY591" s="31"/>
      <c r="BZ591" s="31"/>
      <c r="CA591" s="31"/>
      <c r="CB591" s="31"/>
      <c r="CC591" s="31"/>
      <c r="CD591" s="31"/>
      <c r="CE591" s="31"/>
      <c r="CF591" s="31"/>
      <c r="CG591" s="31"/>
      <c r="CH591" s="31"/>
      <c r="CI591" s="31"/>
      <c r="CJ591" s="31"/>
      <c r="CK591" s="31"/>
      <c r="CL591" s="31"/>
      <c r="CM591" s="31"/>
      <c r="CN591" s="31"/>
      <c r="CO591" s="31"/>
      <c r="CP591" s="31"/>
    </row>
    <row r="592" spans="23:94">
      <c r="W592" s="31"/>
      <c r="X592" s="31"/>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c r="BX592" s="31"/>
      <c r="BY592" s="31"/>
      <c r="BZ592" s="31"/>
      <c r="CA592" s="31"/>
      <c r="CB592" s="31"/>
      <c r="CC592" s="31"/>
      <c r="CD592" s="31"/>
      <c r="CE592" s="31"/>
      <c r="CF592" s="31"/>
      <c r="CG592" s="31"/>
      <c r="CH592" s="31"/>
      <c r="CI592" s="31"/>
      <c r="CJ592" s="31"/>
      <c r="CK592" s="31"/>
      <c r="CL592" s="31"/>
      <c r="CM592" s="31"/>
      <c r="CN592" s="31"/>
      <c r="CO592" s="31"/>
      <c r="CP592" s="31"/>
    </row>
    <row r="593" spans="23:94">
      <c r="W593" s="31"/>
      <c r="X593" s="31"/>
      <c r="Y593" s="31"/>
      <c r="Z593" s="31"/>
      <c r="AA593" s="31"/>
      <c r="AB593" s="31"/>
      <c r="AC593" s="31"/>
      <c r="AD593" s="31"/>
      <c r="AE593" s="31"/>
      <c r="AF593" s="31"/>
      <c r="AG593" s="31"/>
      <c r="AH593" s="31"/>
      <c r="AI593" s="31"/>
      <c r="AJ593" s="31"/>
      <c r="AK593" s="31"/>
      <c r="AL593" s="31"/>
      <c r="AM593" s="31"/>
      <c r="AN593" s="31"/>
      <c r="AO593" s="31"/>
      <c r="AP593" s="31"/>
      <c r="AQ593" s="31"/>
      <c r="AR593" s="31"/>
      <c r="AS593" s="31"/>
      <c r="AT593" s="31"/>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c r="BQ593" s="31"/>
      <c r="BR593" s="31"/>
      <c r="BS593" s="31"/>
      <c r="BT593" s="31"/>
      <c r="BU593" s="31"/>
      <c r="BV593" s="31"/>
      <c r="BW593" s="31"/>
      <c r="BX593" s="31"/>
      <c r="BY593" s="31"/>
      <c r="BZ593" s="31"/>
      <c r="CA593" s="31"/>
      <c r="CB593" s="31"/>
      <c r="CC593" s="31"/>
      <c r="CD593" s="31"/>
      <c r="CE593" s="31"/>
      <c r="CF593" s="31"/>
      <c r="CG593" s="31"/>
      <c r="CH593" s="31"/>
      <c r="CI593" s="31"/>
      <c r="CJ593" s="31"/>
      <c r="CK593" s="31"/>
      <c r="CL593" s="31"/>
      <c r="CM593" s="31"/>
      <c r="CN593" s="31"/>
      <c r="CO593" s="31"/>
      <c r="CP593" s="31"/>
    </row>
    <row r="594" spans="23:94">
      <c r="W594" s="31"/>
      <c r="X594" s="31"/>
      <c r="Y594" s="31"/>
      <c r="Z594" s="31"/>
      <c r="AA594" s="31"/>
      <c r="AB594" s="31"/>
      <c r="AC594" s="31"/>
      <c r="AD594" s="31"/>
      <c r="AE594" s="31"/>
      <c r="AF594" s="31"/>
      <c r="AG594" s="31"/>
      <c r="AH594" s="31"/>
      <c r="AI594" s="31"/>
      <c r="AJ594" s="31"/>
      <c r="AK594" s="31"/>
      <c r="AL594" s="31"/>
      <c r="AM594" s="31"/>
      <c r="AN594" s="31"/>
      <c r="AO594" s="31"/>
      <c r="AP594" s="31"/>
      <c r="AQ594" s="31"/>
      <c r="AR594" s="31"/>
      <c r="AS594" s="31"/>
      <c r="AT594" s="31"/>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c r="BQ594" s="31"/>
      <c r="BR594" s="31"/>
      <c r="BS594" s="31"/>
      <c r="BT594" s="31"/>
      <c r="BU594" s="31"/>
      <c r="BV594" s="31"/>
      <c r="BW594" s="31"/>
      <c r="BX594" s="31"/>
      <c r="BY594" s="31"/>
      <c r="BZ594" s="31"/>
      <c r="CA594" s="31"/>
      <c r="CB594" s="31"/>
      <c r="CC594" s="31"/>
      <c r="CD594" s="31"/>
      <c r="CE594" s="31"/>
      <c r="CF594" s="31"/>
      <c r="CG594" s="31"/>
      <c r="CH594" s="31"/>
      <c r="CI594" s="31"/>
      <c r="CJ594" s="31"/>
      <c r="CK594" s="31"/>
      <c r="CL594" s="31"/>
      <c r="CM594" s="31"/>
      <c r="CN594" s="31"/>
      <c r="CO594" s="31"/>
      <c r="CP594" s="31"/>
    </row>
    <row r="595" spans="23:94">
      <c r="W595" s="31"/>
      <c r="X595" s="31"/>
      <c r="Y595" s="31"/>
      <c r="Z595" s="31"/>
      <c r="AA595" s="31"/>
      <c r="AB595" s="31"/>
      <c r="AC595" s="31"/>
      <c r="AD595" s="31"/>
      <c r="AE595" s="31"/>
      <c r="AF595" s="31"/>
      <c r="AG595" s="31"/>
      <c r="AH595" s="31"/>
      <c r="AI595" s="31"/>
      <c r="AJ595" s="31"/>
      <c r="AK595" s="31"/>
      <c r="AL595" s="31"/>
      <c r="AM595" s="31"/>
      <c r="AN595" s="31"/>
      <c r="AO595" s="31"/>
      <c r="AP595" s="31"/>
      <c r="AQ595" s="31"/>
      <c r="AR595" s="31"/>
      <c r="AS595" s="31"/>
      <c r="AT595" s="31"/>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c r="BQ595" s="31"/>
      <c r="BR595" s="31"/>
      <c r="BS595" s="31"/>
      <c r="BT595" s="31"/>
      <c r="BU595" s="31"/>
      <c r="BV595" s="31"/>
      <c r="BW595" s="31"/>
      <c r="BX595" s="31"/>
      <c r="BY595" s="31"/>
      <c r="BZ595" s="31"/>
      <c r="CA595" s="31"/>
      <c r="CB595" s="31"/>
      <c r="CC595" s="31"/>
      <c r="CD595" s="31"/>
      <c r="CE595" s="31"/>
      <c r="CF595" s="31"/>
      <c r="CG595" s="31"/>
      <c r="CH595" s="31"/>
      <c r="CI595" s="31"/>
      <c r="CJ595" s="31"/>
      <c r="CK595" s="31"/>
      <c r="CL595" s="31"/>
      <c r="CM595" s="31"/>
      <c r="CN595" s="31"/>
      <c r="CO595" s="31"/>
      <c r="CP595" s="31"/>
    </row>
    <row r="596" spans="23:94">
      <c r="W596" s="31"/>
      <c r="X596" s="31"/>
      <c r="Y596" s="31"/>
      <c r="Z596" s="31"/>
      <c r="AA596" s="31"/>
      <c r="AB596" s="31"/>
      <c r="AC596" s="31"/>
      <c r="AD596" s="31"/>
      <c r="AE596" s="31"/>
      <c r="AF596" s="31"/>
      <c r="AG596" s="31"/>
      <c r="AH596" s="31"/>
      <c r="AI596" s="31"/>
      <c r="AJ596" s="31"/>
      <c r="AK596" s="31"/>
      <c r="AL596" s="31"/>
      <c r="AM596" s="31"/>
      <c r="AN596" s="31"/>
      <c r="AO596" s="31"/>
      <c r="AP596" s="31"/>
      <c r="AQ596" s="31"/>
      <c r="AR596" s="31"/>
      <c r="AS596" s="31"/>
      <c r="AT596" s="31"/>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c r="BQ596" s="31"/>
      <c r="BR596" s="31"/>
      <c r="BS596" s="31"/>
      <c r="BT596" s="31"/>
      <c r="BU596" s="31"/>
      <c r="BV596" s="31"/>
      <c r="BW596" s="31"/>
      <c r="BX596" s="31"/>
      <c r="BY596" s="31"/>
      <c r="BZ596" s="31"/>
      <c r="CA596" s="31"/>
      <c r="CB596" s="31"/>
      <c r="CC596" s="31"/>
      <c r="CD596" s="31"/>
      <c r="CE596" s="31"/>
      <c r="CF596" s="31"/>
      <c r="CG596" s="31"/>
      <c r="CH596" s="31"/>
      <c r="CI596" s="31"/>
      <c r="CJ596" s="31"/>
      <c r="CK596" s="31"/>
      <c r="CL596" s="31"/>
      <c r="CM596" s="31"/>
      <c r="CN596" s="31"/>
      <c r="CO596" s="31"/>
      <c r="CP596" s="31"/>
    </row>
    <row r="597" spans="23:94">
      <c r="W597" s="31"/>
      <c r="X597" s="31"/>
      <c r="Y597" s="31"/>
      <c r="Z597" s="31"/>
      <c r="AA597" s="31"/>
      <c r="AB597" s="31"/>
      <c r="AC597" s="31"/>
      <c r="AD597" s="31"/>
      <c r="AE597" s="31"/>
      <c r="AF597" s="31"/>
      <c r="AG597" s="31"/>
      <c r="AH597" s="31"/>
      <c r="AI597" s="31"/>
      <c r="AJ597" s="31"/>
      <c r="AK597" s="31"/>
      <c r="AL597" s="31"/>
      <c r="AM597" s="31"/>
      <c r="AN597" s="31"/>
      <c r="AO597" s="31"/>
      <c r="AP597" s="31"/>
      <c r="AQ597" s="31"/>
      <c r="AR597" s="31"/>
      <c r="AS597" s="31"/>
      <c r="AT597" s="31"/>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c r="BQ597" s="31"/>
      <c r="BR597" s="31"/>
      <c r="BS597" s="31"/>
      <c r="BT597" s="31"/>
      <c r="BU597" s="31"/>
      <c r="BV597" s="31"/>
      <c r="BW597" s="31"/>
      <c r="BX597" s="31"/>
      <c r="BY597" s="31"/>
      <c r="BZ597" s="31"/>
      <c r="CA597" s="31"/>
      <c r="CB597" s="31"/>
      <c r="CC597" s="31"/>
      <c r="CD597" s="31"/>
      <c r="CE597" s="31"/>
      <c r="CF597" s="31"/>
      <c r="CG597" s="31"/>
      <c r="CH597" s="31"/>
      <c r="CI597" s="31"/>
      <c r="CJ597" s="31"/>
      <c r="CK597" s="31"/>
      <c r="CL597" s="31"/>
      <c r="CM597" s="31"/>
      <c r="CN597" s="31"/>
      <c r="CO597" s="31"/>
      <c r="CP597" s="31"/>
    </row>
    <row r="598" spans="23:94">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row>
    <row r="599" spans="23:94">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31"/>
      <c r="AS599" s="31"/>
      <c r="AT599" s="31"/>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c r="BQ599" s="31"/>
      <c r="BR599" s="31"/>
      <c r="BS599" s="31"/>
      <c r="BT599" s="31"/>
      <c r="BU599" s="31"/>
      <c r="BV599" s="31"/>
      <c r="BW599" s="31"/>
      <c r="BX599" s="31"/>
      <c r="BY599" s="31"/>
      <c r="BZ599" s="31"/>
      <c r="CA599" s="31"/>
      <c r="CB599" s="31"/>
      <c r="CC599" s="31"/>
      <c r="CD599" s="31"/>
      <c r="CE599" s="31"/>
      <c r="CF599" s="31"/>
      <c r="CG599" s="31"/>
      <c r="CH599" s="31"/>
      <c r="CI599" s="31"/>
      <c r="CJ599" s="31"/>
      <c r="CK599" s="31"/>
      <c r="CL599" s="31"/>
      <c r="CM599" s="31"/>
      <c r="CN599" s="31"/>
      <c r="CO599" s="31"/>
      <c r="CP599" s="31"/>
    </row>
    <row r="600" spans="23:94">
      <c r="W600" s="31"/>
      <c r="X600" s="31"/>
      <c r="Y600" s="31"/>
      <c r="Z600" s="31"/>
      <c r="AA600" s="31"/>
      <c r="AB600" s="31"/>
      <c r="AC600" s="31"/>
      <c r="AD600" s="31"/>
      <c r="AE600" s="31"/>
      <c r="AF600" s="31"/>
      <c r="AG600" s="31"/>
      <c r="AH600" s="31"/>
      <c r="AI600" s="31"/>
      <c r="AJ600" s="31"/>
      <c r="AK600" s="31"/>
      <c r="AL600" s="31"/>
      <c r="AM600" s="31"/>
      <c r="AN600" s="31"/>
      <c r="AO600" s="31"/>
      <c r="AP600" s="31"/>
      <c r="AQ600" s="31"/>
      <c r="AR600" s="31"/>
      <c r="AS600" s="31"/>
      <c r="AT600" s="31"/>
      <c r="AU600" s="31"/>
      <c r="AV600" s="31"/>
      <c r="AW600" s="31"/>
      <c r="AX600" s="31"/>
      <c r="AY600" s="31"/>
      <c r="AZ600" s="31"/>
      <c r="BA600" s="31"/>
      <c r="BB600" s="31"/>
      <c r="BC600" s="31"/>
      <c r="BD600" s="31"/>
      <c r="BE600" s="31"/>
      <c r="BF600" s="31"/>
      <c r="BG600" s="31"/>
      <c r="BH600" s="31"/>
      <c r="BI600" s="31"/>
      <c r="BJ600" s="31"/>
      <c r="BK600" s="31"/>
      <c r="BL600" s="31"/>
      <c r="BM600" s="31"/>
      <c r="BN600" s="31"/>
      <c r="BO600" s="31"/>
      <c r="BP600" s="31"/>
      <c r="BQ600" s="31"/>
      <c r="BR600" s="31"/>
      <c r="BS600" s="31"/>
      <c r="BT600" s="31"/>
      <c r="BU600" s="31"/>
      <c r="BV600" s="31"/>
      <c r="BW600" s="31"/>
      <c r="BX600" s="31"/>
      <c r="BY600" s="31"/>
      <c r="BZ600" s="31"/>
      <c r="CA600" s="31"/>
      <c r="CB600" s="31"/>
      <c r="CC600" s="31"/>
      <c r="CD600" s="31"/>
      <c r="CE600" s="31"/>
      <c r="CF600" s="31"/>
      <c r="CG600" s="31"/>
      <c r="CH600" s="31"/>
      <c r="CI600" s="31"/>
      <c r="CJ600" s="31"/>
      <c r="CK600" s="31"/>
      <c r="CL600" s="31"/>
      <c r="CM600" s="31"/>
      <c r="CN600" s="31"/>
      <c r="CO600" s="31"/>
      <c r="CP600" s="31"/>
    </row>
    <row r="601" spans="23:94">
      <c r="W601" s="31"/>
      <c r="X601" s="31"/>
      <c r="Y601" s="31"/>
      <c r="Z601" s="31"/>
      <c r="AA601" s="31"/>
      <c r="AB601" s="31"/>
      <c r="AC601" s="31"/>
      <c r="AD601" s="31"/>
      <c r="AE601" s="31"/>
      <c r="AF601" s="31"/>
      <c r="AG601" s="31"/>
      <c r="AH601" s="31"/>
      <c r="AI601" s="31"/>
      <c r="AJ601" s="31"/>
      <c r="AK601" s="31"/>
      <c r="AL601" s="31"/>
      <c r="AM601" s="31"/>
      <c r="AN601" s="31"/>
      <c r="AO601" s="31"/>
      <c r="AP601" s="31"/>
      <c r="AQ601" s="31"/>
      <c r="AR601" s="31"/>
      <c r="AS601" s="31"/>
      <c r="AT601" s="31"/>
      <c r="AU601" s="31"/>
      <c r="AV601" s="31"/>
      <c r="AW601" s="31"/>
      <c r="AX601" s="31"/>
      <c r="AY601" s="31"/>
      <c r="AZ601" s="31"/>
      <c r="BA601" s="31"/>
      <c r="BB601" s="31"/>
      <c r="BC601" s="31"/>
      <c r="BD601" s="31"/>
      <c r="BE601" s="31"/>
      <c r="BF601" s="31"/>
      <c r="BG601" s="31"/>
      <c r="BH601" s="31"/>
      <c r="BI601" s="31"/>
      <c r="BJ601" s="31"/>
      <c r="BK601" s="31"/>
      <c r="BL601" s="31"/>
      <c r="BM601" s="31"/>
      <c r="BN601" s="31"/>
      <c r="BO601" s="31"/>
      <c r="BP601" s="31"/>
      <c r="BQ601" s="31"/>
      <c r="BR601" s="31"/>
      <c r="BS601" s="31"/>
      <c r="BT601" s="31"/>
      <c r="BU601" s="31"/>
      <c r="BV601" s="31"/>
      <c r="BW601" s="31"/>
      <c r="BX601" s="31"/>
      <c r="BY601" s="31"/>
      <c r="BZ601" s="31"/>
      <c r="CA601" s="31"/>
      <c r="CB601" s="31"/>
      <c r="CC601" s="31"/>
      <c r="CD601" s="31"/>
      <c r="CE601" s="31"/>
      <c r="CF601" s="31"/>
      <c r="CG601" s="31"/>
      <c r="CH601" s="31"/>
      <c r="CI601" s="31"/>
      <c r="CJ601" s="31"/>
      <c r="CK601" s="31"/>
      <c r="CL601" s="31"/>
      <c r="CM601" s="31"/>
      <c r="CN601" s="31"/>
      <c r="CO601" s="31"/>
      <c r="CP601" s="31"/>
    </row>
    <row r="602" spans="23:94">
      <c r="W602" s="31"/>
      <c r="X602" s="31"/>
      <c r="Y602" s="31"/>
      <c r="Z602" s="31"/>
      <c r="AA602" s="31"/>
      <c r="AB602" s="31"/>
      <c r="AC602" s="31"/>
      <c r="AD602" s="31"/>
      <c r="AE602" s="31"/>
      <c r="AF602" s="31"/>
      <c r="AG602" s="31"/>
      <c r="AH602" s="31"/>
      <c r="AI602" s="31"/>
      <c r="AJ602" s="31"/>
      <c r="AK602" s="31"/>
      <c r="AL602" s="31"/>
      <c r="AM602" s="31"/>
      <c r="AN602" s="31"/>
      <c r="AO602" s="31"/>
      <c r="AP602" s="31"/>
      <c r="AQ602" s="31"/>
      <c r="AR602" s="31"/>
      <c r="AS602" s="31"/>
      <c r="AT602" s="31"/>
      <c r="AU602" s="31"/>
      <c r="AV602" s="31"/>
      <c r="AW602" s="31"/>
      <c r="AX602" s="31"/>
      <c r="AY602" s="31"/>
      <c r="AZ602" s="31"/>
      <c r="BA602" s="31"/>
      <c r="BB602" s="31"/>
      <c r="BC602" s="31"/>
      <c r="BD602" s="31"/>
      <c r="BE602" s="31"/>
      <c r="BF602" s="31"/>
      <c r="BG602" s="31"/>
      <c r="BH602" s="31"/>
      <c r="BI602" s="31"/>
      <c r="BJ602" s="31"/>
      <c r="BK602" s="31"/>
      <c r="BL602" s="31"/>
      <c r="BM602" s="31"/>
      <c r="BN602" s="31"/>
      <c r="BO602" s="31"/>
      <c r="BP602" s="31"/>
      <c r="BQ602" s="31"/>
      <c r="BR602" s="31"/>
      <c r="BS602" s="31"/>
      <c r="BT602" s="31"/>
      <c r="BU602" s="31"/>
      <c r="BV602" s="31"/>
      <c r="BW602" s="31"/>
      <c r="BX602" s="31"/>
      <c r="BY602" s="31"/>
      <c r="BZ602" s="31"/>
      <c r="CA602" s="31"/>
      <c r="CB602" s="31"/>
      <c r="CC602" s="31"/>
      <c r="CD602" s="31"/>
      <c r="CE602" s="31"/>
      <c r="CF602" s="31"/>
      <c r="CG602" s="31"/>
      <c r="CH602" s="31"/>
      <c r="CI602" s="31"/>
      <c r="CJ602" s="31"/>
      <c r="CK602" s="31"/>
      <c r="CL602" s="31"/>
      <c r="CM602" s="31"/>
      <c r="CN602" s="31"/>
      <c r="CO602" s="31"/>
      <c r="CP602" s="31"/>
    </row>
    <row r="603" spans="23:94">
      <c r="W603" s="31"/>
      <c r="X603" s="31"/>
      <c r="Y603" s="31"/>
      <c r="Z603" s="31"/>
      <c r="AA603" s="31"/>
      <c r="AB603" s="31"/>
      <c r="AC603" s="31"/>
      <c r="AD603" s="31"/>
      <c r="AE603" s="31"/>
      <c r="AF603" s="31"/>
      <c r="AG603" s="31"/>
      <c r="AH603" s="31"/>
      <c r="AI603" s="31"/>
      <c r="AJ603" s="31"/>
      <c r="AK603" s="31"/>
      <c r="AL603" s="31"/>
      <c r="AM603" s="31"/>
      <c r="AN603" s="31"/>
      <c r="AO603" s="31"/>
      <c r="AP603" s="31"/>
      <c r="AQ603" s="31"/>
      <c r="AR603" s="31"/>
      <c r="AS603" s="31"/>
      <c r="AT603" s="31"/>
      <c r="AU603" s="31"/>
      <c r="AV603" s="31"/>
      <c r="AW603" s="31"/>
      <c r="AX603" s="31"/>
      <c r="AY603" s="31"/>
      <c r="AZ603" s="31"/>
      <c r="BA603" s="31"/>
      <c r="BB603" s="31"/>
      <c r="BC603" s="31"/>
      <c r="BD603" s="31"/>
      <c r="BE603" s="31"/>
      <c r="BF603" s="31"/>
      <c r="BG603" s="31"/>
      <c r="BH603" s="31"/>
      <c r="BI603" s="31"/>
      <c r="BJ603" s="31"/>
      <c r="BK603" s="31"/>
      <c r="BL603" s="31"/>
      <c r="BM603" s="31"/>
      <c r="BN603" s="31"/>
      <c r="BO603" s="31"/>
      <c r="BP603" s="31"/>
      <c r="BQ603" s="31"/>
      <c r="BR603" s="31"/>
      <c r="BS603" s="31"/>
      <c r="BT603" s="31"/>
      <c r="BU603" s="31"/>
      <c r="BV603" s="31"/>
      <c r="BW603" s="31"/>
      <c r="BX603" s="31"/>
      <c r="BY603" s="31"/>
      <c r="BZ603" s="31"/>
      <c r="CA603" s="31"/>
      <c r="CB603" s="31"/>
      <c r="CC603" s="31"/>
      <c r="CD603" s="31"/>
      <c r="CE603" s="31"/>
      <c r="CF603" s="31"/>
      <c r="CG603" s="31"/>
      <c r="CH603" s="31"/>
      <c r="CI603" s="31"/>
      <c r="CJ603" s="31"/>
      <c r="CK603" s="31"/>
      <c r="CL603" s="31"/>
      <c r="CM603" s="31"/>
      <c r="CN603" s="31"/>
      <c r="CO603" s="31"/>
      <c r="CP603" s="31"/>
    </row>
    <row r="604" spans="23:94">
      <c r="W604" s="31"/>
      <c r="X604" s="31"/>
      <c r="Y604" s="31"/>
      <c r="Z604" s="31"/>
      <c r="AA604" s="31"/>
      <c r="AB604" s="31"/>
      <c r="AC604" s="31"/>
      <c r="AD604" s="31"/>
      <c r="AE604" s="31"/>
      <c r="AF604" s="31"/>
      <c r="AG604" s="31"/>
      <c r="AH604" s="31"/>
      <c r="AI604" s="31"/>
      <c r="AJ604" s="31"/>
      <c r="AK604" s="31"/>
      <c r="AL604" s="31"/>
      <c r="AM604" s="31"/>
      <c r="AN604" s="31"/>
      <c r="AO604" s="31"/>
      <c r="AP604" s="31"/>
      <c r="AQ604" s="31"/>
      <c r="AR604" s="31"/>
      <c r="AS604" s="31"/>
      <c r="AT604" s="31"/>
      <c r="AU604" s="31"/>
      <c r="AV604" s="31"/>
      <c r="AW604" s="31"/>
      <c r="AX604" s="31"/>
      <c r="AY604" s="31"/>
      <c r="AZ604" s="31"/>
      <c r="BA604" s="31"/>
      <c r="BB604" s="31"/>
      <c r="BC604" s="31"/>
      <c r="BD604" s="31"/>
      <c r="BE604" s="31"/>
      <c r="BF604" s="31"/>
      <c r="BG604" s="31"/>
      <c r="BH604" s="31"/>
      <c r="BI604" s="31"/>
      <c r="BJ604" s="31"/>
      <c r="BK604" s="31"/>
      <c r="BL604" s="31"/>
      <c r="BM604" s="31"/>
      <c r="BN604" s="31"/>
      <c r="BO604" s="31"/>
      <c r="BP604" s="31"/>
      <c r="BQ604" s="31"/>
      <c r="BR604" s="31"/>
      <c r="BS604" s="31"/>
      <c r="BT604" s="31"/>
      <c r="BU604" s="31"/>
      <c r="BV604" s="31"/>
      <c r="BW604" s="31"/>
      <c r="BX604" s="31"/>
      <c r="BY604" s="31"/>
      <c r="BZ604" s="31"/>
      <c r="CA604" s="31"/>
      <c r="CB604" s="31"/>
      <c r="CC604" s="31"/>
      <c r="CD604" s="31"/>
      <c r="CE604" s="31"/>
      <c r="CF604" s="31"/>
      <c r="CG604" s="31"/>
      <c r="CH604" s="31"/>
      <c r="CI604" s="31"/>
      <c r="CJ604" s="31"/>
      <c r="CK604" s="31"/>
      <c r="CL604" s="31"/>
      <c r="CM604" s="31"/>
      <c r="CN604" s="31"/>
      <c r="CO604" s="31"/>
      <c r="CP604" s="31"/>
    </row>
    <row r="605" spans="23:94">
      <c r="W605" s="31"/>
      <c r="X605" s="31"/>
      <c r="Y605" s="31"/>
      <c r="Z605" s="31"/>
      <c r="AA605" s="31"/>
      <c r="AB605" s="31"/>
      <c r="AC605" s="31"/>
      <c r="AD605" s="31"/>
      <c r="AE605" s="31"/>
      <c r="AF605" s="31"/>
      <c r="AG605" s="31"/>
      <c r="AH605" s="31"/>
      <c r="AI605" s="31"/>
      <c r="AJ605" s="31"/>
      <c r="AK605" s="31"/>
      <c r="AL605" s="31"/>
      <c r="AM605" s="31"/>
      <c r="AN605" s="31"/>
      <c r="AO605" s="31"/>
      <c r="AP605" s="31"/>
      <c r="AQ605" s="31"/>
      <c r="AR605" s="31"/>
      <c r="AS605" s="31"/>
      <c r="AT605" s="31"/>
      <c r="AU605" s="31"/>
      <c r="AV605" s="31"/>
      <c r="AW605" s="31"/>
      <c r="AX605" s="31"/>
      <c r="AY605" s="31"/>
      <c r="AZ605" s="31"/>
      <c r="BA605" s="31"/>
      <c r="BB605" s="31"/>
      <c r="BC605" s="31"/>
      <c r="BD605" s="31"/>
      <c r="BE605" s="31"/>
      <c r="BF605" s="31"/>
      <c r="BG605" s="31"/>
      <c r="BH605" s="31"/>
      <c r="BI605" s="31"/>
      <c r="BJ605" s="31"/>
      <c r="BK605" s="31"/>
      <c r="BL605" s="31"/>
      <c r="BM605" s="31"/>
      <c r="BN605" s="31"/>
      <c r="BO605" s="31"/>
      <c r="BP605" s="31"/>
      <c r="BQ605" s="31"/>
      <c r="BR605" s="31"/>
      <c r="BS605" s="31"/>
      <c r="BT605" s="31"/>
      <c r="BU605" s="31"/>
      <c r="BV605" s="31"/>
      <c r="BW605" s="31"/>
      <c r="BX605" s="31"/>
      <c r="BY605" s="31"/>
      <c r="BZ605" s="31"/>
      <c r="CA605" s="31"/>
      <c r="CB605" s="31"/>
      <c r="CC605" s="31"/>
      <c r="CD605" s="31"/>
      <c r="CE605" s="31"/>
      <c r="CF605" s="31"/>
      <c r="CG605" s="31"/>
      <c r="CH605" s="31"/>
      <c r="CI605" s="31"/>
      <c r="CJ605" s="31"/>
      <c r="CK605" s="31"/>
      <c r="CL605" s="31"/>
      <c r="CM605" s="31"/>
      <c r="CN605" s="31"/>
      <c r="CO605" s="31"/>
      <c r="CP605" s="31"/>
    </row>
    <row r="606" spans="23:94">
      <c r="W606" s="31"/>
      <c r="X606" s="31"/>
      <c r="Y606" s="31"/>
      <c r="Z606" s="31"/>
      <c r="AA606" s="31"/>
      <c r="AB606" s="31"/>
      <c r="AC606" s="31"/>
      <c r="AD606" s="31"/>
      <c r="AE606" s="31"/>
      <c r="AF606" s="31"/>
      <c r="AG606" s="31"/>
      <c r="AH606" s="31"/>
      <c r="AI606" s="31"/>
      <c r="AJ606" s="31"/>
      <c r="AK606" s="31"/>
      <c r="AL606" s="31"/>
      <c r="AM606" s="31"/>
      <c r="AN606" s="31"/>
      <c r="AO606" s="31"/>
      <c r="AP606" s="31"/>
      <c r="AQ606" s="31"/>
      <c r="AR606" s="31"/>
      <c r="AS606" s="31"/>
      <c r="AT606" s="31"/>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c r="BQ606" s="31"/>
      <c r="BR606" s="31"/>
      <c r="BS606" s="31"/>
      <c r="BT606" s="31"/>
      <c r="BU606" s="31"/>
      <c r="BV606" s="31"/>
      <c r="BW606" s="31"/>
      <c r="BX606" s="31"/>
      <c r="BY606" s="31"/>
      <c r="BZ606" s="31"/>
      <c r="CA606" s="31"/>
      <c r="CB606" s="31"/>
      <c r="CC606" s="31"/>
      <c r="CD606" s="31"/>
      <c r="CE606" s="31"/>
      <c r="CF606" s="31"/>
      <c r="CG606" s="31"/>
      <c r="CH606" s="31"/>
      <c r="CI606" s="31"/>
      <c r="CJ606" s="31"/>
      <c r="CK606" s="31"/>
      <c r="CL606" s="31"/>
      <c r="CM606" s="31"/>
      <c r="CN606" s="31"/>
      <c r="CO606" s="31"/>
      <c r="CP606" s="31"/>
    </row>
    <row r="607" spans="23:94">
      <c r="W607" s="31"/>
      <c r="X607" s="31"/>
      <c r="Y607" s="31"/>
      <c r="Z607" s="31"/>
      <c r="AA607" s="31"/>
      <c r="AB607" s="31"/>
      <c r="AC607" s="31"/>
      <c r="AD607" s="31"/>
      <c r="AE607" s="31"/>
      <c r="AF607" s="31"/>
      <c r="AG607" s="31"/>
      <c r="AH607" s="31"/>
      <c r="AI607" s="31"/>
      <c r="AJ607" s="31"/>
      <c r="AK607" s="31"/>
      <c r="AL607" s="31"/>
      <c r="AM607" s="31"/>
      <c r="AN607" s="31"/>
      <c r="AO607" s="31"/>
      <c r="AP607" s="31"/>
      <c r="AQ607" s="31"/>
      <c r="AR607" s="31"/>
      <c r="AS607" s="31"/>
      <c r="AT607" s="31"/>
      <c r="AU607" s="31"/>
      <c r="AV607" s="31"/>
      <c r="AW607" s="31"/>
      <c r="AX607" s="31"/>
      <c r="AY607" s="31"/>
      <c r="AZ607" s="31"/>
      <c r="BA607" s="31"/>
      <c r="BB607" s="31"/>
      <c r="BC607" s="31"/>
      <c r="BD607" s="31"/>
      <c r="BE607" s="31"/>
      <c r="BF607" s="31"/>
      <c r="BG607" s="31"/>
      <c r="BH607" s="31"/>
      <c r="BI607" s="31"/>
      <c r="BJ607" s="31"/>
      <c r="BK607" s="31"/>
      <c r="BL607" s="31"/>
      <c r="BM607" s="31"/>
      <c r="BN607" s="31"/>
      <c r="BO607" s="31"/>
      <c r="BP607" s="31"/>
      <c r="BQ607" s="31"/>
      <c r="BR607" s="31"/>
      <c r="BS607" s="31"/>
      <c r="BT607" s="31"/>
      <c r="BU607" s="31"/>
      <c r="BV607" s="31"/>
      <c r="BW607" s="31"/>
      <c r="BX607" s="31"/>
      <c r="BY607" s="31"/>
      <c r="BZ607" s="31"/>
      <c r="CA607" s="31"/>
      <c r="CB607" s="31"/>
      <c r="CC607" s="31"/>
      <c r="CD607" s="31"/>
      <c r="CE607" s="31"/>
      <c r="CF607" s="31"/>
      <c r="CG607" s="31"/>
      <c r="CH607" s="31"/>
      <c r="CI607" s="31"/>
      <c r="CJ607" s="31"/>
      <c r="CK607" s="31"/>
      <c r="CL607" s="31"/>
      <c r="CM607" s="31"/>
      <c r="CN607" s="31"/>
      <c r="CO607" s="31"/>
      <c r="CP607" s="31"/>
    </row>
    <row r="608" spans="23:94">
      <c r="W608" s="31"/>
      <c r="X608" s="31"/>
      <c r="Y608" s="31"/>
      <c r="Z608" s="31"/>
      <c r="AA608" s="31"/>
      <c r="AB608" s="31"/>
      <c r="AC608" s="31"/>
      <c r="AD608" s="31"/>
      <c r="AE608" s="31"/>
      <c r="AF608" s="31"/>
      <c r="AG608" s="31"/>
      <c r="AH608" s="31"/>
      <c r="AI608" s="31"/>
      <c r="AJ608" s="31"/>
      <c r="AK608" s="31"/>
      <c r="AL608" s="31"/>
      <c r="AM608" s="31"/>
      <c r="AN608" s="31"/>
      <c r="AO608" s="31"/>
      <c r="AP608" s="31"/>
      <c r="AQ608" s="31"/>
      <c r="AR608" s="31"/>
      <c r="AS608" s="31"/>
      <c r="AT608" s="31"/>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c r="BQ608" s="31"/>
      <c r="BR608" s="31"/>
      <c r="BS608" s="31"/>
      <c r="BT608" s="31"/>
      <c r="BU608" s="31"/>
      <c r="BV608" s="31"/>
      <c r="BW608" s="31"/>
      <c r="BX608" s="31"/>
      <c r="BY608" s="31"/>
      <c r="BZ608" s="31"/>
      <c r="CA608" s="31"/>
      <c r="CB608" s="31"/>
      <c r="CC608" s="31"/>
      <c r="CD608" s="31"/>
      <c r="CE608" s="31"/>
      <c r="CF608" s="31"/>
      <c r="CG608" s="31"/>
      <c r="CH608" s="31"/>
      <c r="CI608" s="31"/>
      <c r="CJ608" s="31"/>
      <c r="CK608" s="31"/>
      <c r="CL608" s="31"/>
      <c r="CM608" s="31"/>
      <c r="CN608" s="31"/>
      <c r="CO608" s="31"/>
      <c r="CP608" s="31"/>
    </row>
    <row r="609" spans="23:94">
      <c r="W609" s="31"/>
      <c r="X609" s="31"/>
      <c r="Y609" s="31"/>
      <c r="Z609" s="31"/>
      <c r="AA609" s="31"/>
      <c r="AB609" s="31"/>
      <c r="AC609" s="31"/>
      <c r="AD609" s="31"/>
      <c r="AE609" s="31"/>
      <c r="AF609" s="31"/>
      <c r="AG609" s="31"/>
      <c r="AH609" s="31"/>
      <c r="AI609" s="31"/>
      <c r="AJ609" s="31"/>
      <c r="AK609" s="31"/>
      <c r="AL609" s="31"/>
      <c r="AM609" s="31"/>
      <c r="AN609" s="31"/>
      <c r="AO609" s="31"/>
      <c r="AP609" s="31"/>
      <c r="AQ609" s="31"/>
      <c r="AR609" s="31"/>
      <c r="AS609" s="31"/>
      <c r="AT609" s="31"/>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c r="BQ609" s="31"/>
      <c r="BR609" s="31"/>
      <c r="BS609" s="31"/>
      <c r="BT609" s="31"/>
      <c r="BU609" s="31"/>
      <c r="BV609" s="31"/>
      <c r="BW609" s="31"/>
      <c r="BX609" s="31"/>
      <c r="BY609" s="31"/>
      <c r="BZ609" s="31"/>
      <c r="CA609" s="31"/>
      <c r="CB609" s="31"/>
      <c r="CC609" s="31"/>
      <c r="CD609" s="31"/>
      <c r="CE609" s="31"/>
      <c r="CF609" s="31"/>
      <c r="CG609" s="31"/>
      <c r="CH609" s="31"/>
      <c r="CI609" s="31"/>
      <c r="CJ609" s="31"/>
      <c r="CK609" s="31"/>
      <c r="CL609" s="31"/>
      <c r="CM609" s="31"/>
      <c r="CN609" s="31"/>
      <c r="CO609" s="31"/>
      <c r="CP609" s="31"/>
    </row>
    <row r="610" spans="23:94">
      <c r="W610" s="31"/>
      <c r="X610" s="31"/>
      <c r="Y610" s="31"/>
      <c r="Z610" s="31"/>
      <c r="AA610" s="31"/>
      <c r="AB610" s="31"/>
      <c r="AC610" s="31"/>
      <c r="AD610" s="31"/>
      <c r="AE610" s="31"/>
      <c r="AF610" s="31"/>
      <c r="AG610" s="31"/>
      <c r="AH610" s="31"/>
      <c r="AI610" s="31"/>
      <c r="AJ610" s="31"/>
      <c r="AK610" s="31"/>
      <c r="AL610" s="31"/>
      <c r="AM610" s="31"/>
      <c r="AN610" s="31"/>
      <c r="AO610" s="31"/>
      <c r="AP610" s="31"/>
      <c r="AQ610" s="31"/>
      <c r="AR610" s="31"/>
      <c r="AS610" s="31"/>
      <c r="AT610" s="31"/>
      <c r="AU610" s="31"/>
      <c r="AV610" s="31"/>
      <c r="AW610" s="31"/>
      <c r="AX610" s="31"/>
      <c r="AY610" s="31"/>
      <c r="AZ610" s="31"/>
      <c r="BA610" s="31"/>
      <c r="BB610" s="31"/>
      <c r="BC610" s="31"/>
      <c r="BD610" s="31"/>
      <c r="BE610" s="31"/>
      <c r="BF610" s="31"/>
      <c r="BG610" s="31"/>
      <c r="BH610" s="31"/>
      <c r="BI610" s="31"/>
      <c r="BJ610" s="31"/>
      <c r="BK610" s="31"/>
      <c r="BL610" s="31"/>
      <c r="BM610" s="31"/>
      <c r="BN610" s="31"/>
      <c r="BO610" s="31"/>
      <c r="BP610" s="31"/>
      <c r="BQ610" s="31"/>
      <c r="BR610" s="31"/>
      <c r="BS610" s="31"/>
      <c r="BT610" s="31"/>
      <c r="BU610" s="31"/>
      <c r="BV610" s="31"/>
      <c r="BW610" s="31"/>
      <c r="BX610" s="31"/>
      <c r="BY610" s="31"/>
      <c r="BZ610" s="31"/>
      <c r="CA610" s="31"/>
      <c r="CB610" s="31"/>
      <c r="CC610" s="31"/>
      <c r="CD610" s="31"/>
      <c r="CE610" s="31"/>
      <c r="CF610" s="31"/>
      <c r="CG610" s="31"/>
      <c r="CH610" s="31"/>
      <c r="CI610" s="31"/>
      <c r="CJ610" s="31"/>
      <c r="CK610" s="31"/>
      <c r="CL610" s="31"/>
      <c r="CM610" s="31"/>
      <c r="CN610" s="31"/>
      <c r="CO610" s="31"/>
      <c r="CP610" s="31"/>
    </row>
    <row r="611" spans="23:94">
      <c r="W611" s="31"/>
      <c r="X611" s="31"/>
      <c r="Y611" s="31"/>
      <c r="Z611" s="31"/>
      <c r="AA611" s="31"/>
      <c r="AB611" s="31"/>
      <c r="AC611" s="31"/>
      <c r="AD611" s="31"/>
      <c r="AE611" s="31"/>
      <c r="AF611" s="31"/>
      <c r="AG611" s="31"/>
      <c r="AH611" s="31"/>
      <c r="AI611" s="31"/>
      <c r="AJ611" s="31"/>
      <c r="AK611" s="31"/>
      <c r="AL611" s="31"/>
      <c r="AM611" s="31"/>
      <c r="AN611" s="31"/>
      <c r="AO611" s="31"/>
      <c r="AP611" s="31"/>
      <c r="AQ611" s="31"/>
      <c r="AR611" s="31"/>
      <c r="AS611" s="31"/>
      <c r="AT611" s="31"/>
      <c r="AU611" s="31"/>
      <c r="AV611" s="31"/>
      <c r="AW611" s="31"/>
      <c r="AX611" s="31"/>
      <c r="AY611" s="31"/>
      <c r="AZ611" s="31"/>
      <c r="BA611" s="31"/>
      <c r="BB611" s="31"/>
      <c r="BC611" s="31"/>
      <c r="BD611" s="31"/>
      <c r="BE611" s="31"/>
      <c r="BF611" s="31"/>
      <c r="BG611" s="31"/>
      <c r="BH611" s="31"/>
      <c r="BI611" s="31"/>
      <c r="BJ611" s="31"/>
      <c r="BK611" s="31"/>
      <c r="BL611" s="31"/>
      <c r="BM611" s="31"/>
      <c r="BN611" s="31"/>
      <c r="BO611" s="31"/>
      <c r="BP611" s="31"/>
      <c r="BQ611" s="31"/>
      <c r="BR611" s="31"/>
      <c r="BS611" s="31"/>
      <c r="BT611" s="31"/>
      <c r="BU611" s="31"/>
      <c r="BV611" s="31"/>
      <c r="BW611" s="31"/>
      <c r="BX611" s="31"/>
      <c r="BY611" s="31"/>
      <c r="BZ611" s="31"/>
      <c r="CA611" s="31"/>
      <c r="CB611" s="31"/>
      <c r="CC611" s="31"/>
      <c r="CD611" s="31"/>
      <c r="CE611" s="31"/>
      <c r="CF611" s="31"/>
      <c r="CG611" s="31"/>
      <c r="CH611" s="31"/>
      <c r="CI611" s="31"/>
      <c r="CJ611" s="31"/>
      <c r="CK611" s="31"/>
      <c r="CL611" s="31"/>
      <c r="CM611" s="31"/>
      <c r="CN611" s="31"/>
      <c r="CO611" s="31"/>
      <c r="CP611" s="31"/>
    </row>
    <row r="612" spans="23:94">
      <c r="W612" s="31"/>
      <c r="X612" s="31"/>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c r="BX612" s="31"/>
      <c r="BY612" s="31"/>
      <c r="BZ612" s="31"/>
      <c r="CA612" s="31"/>
      <c r="CB612" s="31"/>
      <c r="CC612" s="31"/>
      <c r="CD612" s="31"/>
      <c r="CE612" s="31"/>
      <c r="CF612" s="31"/>
      <c r="CG612" s="31"/>
      <c r="CH612" s="31"/>
      <c r="CI612" s="31"/>
      <c r="CJ612" s="31"/>
      <c r="CK612" s="31"/>
      <c r="CL612" s="31"/>
      <c r="CM612" s="31"/>
      <c r="CN612" s="31"/>
      <c r="CO612" s="31"/>
      <c r="CP612" s="31"/>
    </row>
    <row r="613" spans="23:94">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row>
    <row r="614" spans="23:94">
      <c r="W614" s="31"/>
      <c r="X614" s="31"/>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c r="BQ614" s="31"/>
      <c r="BR614" s="31"/>
      <c r="BS614" s="31"/>
      <c r="BT614" s="31"/>
      <c r="BU614" s="31"/>
      <c r="BV614" s="31"/>
      <c r="BW614" s="31"/>
      <c r="BX614" s="31"/>
      <c r="BY614" s="31"/>
      <c r="BZ614" s="31"/>
      <c r="CA614" s="31"/>
      <c r="CB614" s="31"/>
      <c r="CC614" s="31"/>
      <c r="CD614" s="31"/>
      <c r="CE614" s="31"/>
      <c r="CF614" s="31"/>
      <c r="CG614" s="31"/>
      <c r="CH614" s="31"/>
      <c r="CI614" s="31"/>
      <c r="CJ614" s="31"/>
      <c r="CK614" s="31"/>
      <c r="CL614" s="31"/>
      <c r="CM614" s="31"/>
      <c r="CN614" s="31"/>
      <c r="CO614" s="31"/>
      <c r="CP614" s="31"/>
    </row>
    <row r="615" spans="23:94">
      <c r="W615" s="31"/>
      <c r="X615" s="31"/>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c r="BX615" s="31"/>
      <c r="BY615" s="31"/>
      <c r="BZ615" s="31"/>
      <c r="CA615" s="31"/>
      <c r="CB615" s="31"/>
      <c r="CC615" s="31"/>
      <c r="CD615" s="31"/>
      <c r="CE615" s="31"/>
      <c r="CF615" s="31"/>
      <c r="CG615" s="31"/>
      <c r="CH615" s="31"/>
      <c r="CI615" s="31"/>
      <c r="CJ615" s="31"/>
      <c r="CK615" s="31"/>
      <c r="CL615" s="31"/>
      <c r="CM615" s="31"/>
      <c r="CN615" s="31"/>
      <c r="CO615" s="31"/>
      <c r="CP615" s="31"/>
    </row>
    <row r="616" spans="23:94">
      <c r="W616" s="31"/>
      <c r="X616" s="31"/>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c r="BX616" s="31"/>
      <c r="BY616" s="31"/>
      <c r="BZ616" s="31"/>
      <c r="CA616" s="31"/>
      <c r="CB616" s="31"/>
      <c r="CC616" s="31"/>
      <c r="CD616" s="31"/>
      <c r="CE616" s="31"/>
      <c r="CF616" s="31"/>
      <c r="CG616" s="31"/>
      <c r="CH616" s="31"/>
      <c r="CI616" s="31"/>
      <c r="CJ616" s="31"/>
      <c r="CK616" s="31"/>
      <c r="CL616" s="31"/>
      <c r="CM616" s="31"/>
      <c r="CN616" s="31"/>
      <c r="CO616" s="31"/>
      <c r="CP616" s="31"/>
    </row>
    <row r="617" spans="23:94">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row>
    <row r="618" spans="23:94">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row>
    <row r="619" spans="23:94">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c r="BX619" s="31"/>
      <c r="BY619" s="31"/>
      <c r="BZ619" s="31"/>
      <c r="CA619" s="31"/>
      <c r="CB619" s="31"/>
      <c r="CC619" s="31"/>
      <c r="CD619" s="31"/>
      <c r="CE619" s="31"/>
      <c r="CF619" s="31"/>
      <c r="CG619" s="31"/>
      <c r="CH619" s="31"/>
      <c r="CI619" s="31"/>
      <c r="CJ619" s="31"/>
      <c r="CK619" s="31"/>
      <c r="CL619" s="31"/>
      <c r="CM619" s="31"/>
      <c r="CN619" s="31"/>
      <c r="CO619" s="31"/>
      <c r="CP619" s="31"/>
    </row>
    <row r="620" spans="23:94">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c r="BX620" s="31"/>
      <c r="BY620" s="31"/>
      <c r="BZ620" s="31"/>
      <c r="CA620" s="31"/>
      <c r="CB620" s="31"/>
      <c r="CC620" s="31"/>
      <c r="CD620" s="31"/>
      <c r="CE620" s="31"/>
      <c r="CF620" s="31"/>
      <c r="CG620" s="31"/>
      <c r="CH620" s="31"/>
      <c r="CI620" s="31"/>
      <c r="CJ620" s="31"/>
      <c r="CK620" s="31"/>
      <c r="CL620" s="31"/>
      <c r="CM620" s="31"/>
      <c r="CN620" s="31"/>
      <c r="CO620" s="31"/>
      <c r="CP620" s="31"/>
    </row>
    <row r="621" spans="23:94">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c r="BX621" s="31"/>
      <c r="BY621" s="31"/>
      <c r="BZ621" s="31"/>
      <c r="CA621" s="31"/>
      <c r="CB621" s="31"/>
      <c r="CC621" s="31"/>
      <c r="CD621" s="31"/>
      <c r="CE621" s="31"/>
      <c r="CF621" s="31"/>
      <c r="CG621" s="31"/>
      <c r="CH621" s="31"/>
      <c r="CI621" s="31"/>
      <c r="CJ621" s="31"/>
      <c r="CK621" s="31"/>
      <c r="CL621" s="31"/>
      <c r="CM621" s="31"/>
      <c r="CN621" s="31"/>
      <c r="CO621" s="31"/>
      <c r="CP621" s="31"/>
    </row>
    <row r="622" spans="23:94">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c r="BX622" s="31"/>
      <c r="BY622" s="31"/>
      <c r="BZ622" s="31"/>
      <c r="CA622" s="31"/>
      <c r="CB622" s="31"/>
      <c r="CC622" s="31"/>
      <c r="CD622" s="31"/>
      <c r="CE622" s="31"/>
      <c r="CF622" s="31"/>
      <c r="CG622" s="31"/>
      <c r="CH622" s="31"/>
      <c r="CI622" s="31"/>
      <c r="CJ622" s="31"/>
      <c r="CK622" s="31"/>
      <c r="CL622" s="31"/>
      <c r="CM622" s="31"/>
      <c r="CN622" s="31"/>
      <c r="CO622" s="31"/>
      <c r="CP622" s="31"/>
    </row>
    <row r="623" spans="23:94">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c r="BX623" s="31"/>
      <c r="BY623" s="31"/>
      <c r="BZ623" s="31"/>
      <c r="CA623" s="31"/>
      <c r="CB623" s="31"/>
      <c r="CC623" s="31"/>
      <c r="CD623" s="31"/>
      <c r="CE623" s="31"/>
      <c r="CF623" s="31"/>
      <c r="CG623" s="31"/>
      <c r="CH623" s="31"/>
      <c r="CI623" s="31"/>
      <c r="CJ623" s="31"/>
      <c r="CK623" s="31"/>
      <c r="CL623" s="31"/>
      <c r="CM623" s="31"/>
      <c r="CN623" s="31"/>
      <c r="CO623" s="31"/>
      <c r="CP623" s="31"/>
    </row>
    <row r="624" spans="23:94">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c r="BX624" s="31"/>
      <c r="BY624" s="31"/>
      <c r="BZ624" s="31"/>
      <c r="CA624" s="31"/>
      <c r="CB624" s="31"/>
      <c r="CC624" s="31"/>
      <c r="CD624" s="31"/>
      <c r="CE624" s="31"/>
      <c r="CF624" s="31"/>
      <c r="CG624" s="31"/>
      <c r="CH624" s="31"/>
      <c r="CI624" s="31"/>
      <c r="CJ624" s="31"/>
      <c r="CK624" s="31"/>
      <c r="CL624" s="31"/>
      <c r="CM624" s="31"/>
      <c r="CN624" s="31"/>
      <c r="CO624" s="31"/>
      <c r="CP624" s="31"/>
    </row>
    <row r="625" spans="23:94">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row>
    <row r="626" spans="23:94">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c r="BX626" s="31"/>
      <c r="BY626" s="31"/>
      <c r="BZ626" s="31"/>
      <c r="CA626" s="31"/>
      <c r="CB626" s="31"/>
      <c r="CC626" s="31"/>
      <c r="CD626" s="31"/>
      <c r="CE626" s="31"/>
      <c r="CF626" s="31"/>
      <c r="CG626" s="31"/>
      <c r="CH626" s="31"/>
      <c r="CI626" s="31"/>
      <c r="CJ626" s="31"/>
      <c r="CK626" s="31"/>
      <c r="CL626" s="31"/>
      <c r="CM626" s="31"/>
      <c r="CN626" s="31"/>
      <c r="CO626" s="31"/>
      <c r="CP626" s="31"/>
    </row>
    <row r="627" spans="23:94">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c r="BX627" s="31"/>
      <c r="BY627" s="31"/>
      <c r="BZ627" s="31"/>
      <c r="CA627" s="31"/>
      <c r="CB627" s="31"/>
      <c r="CC627" s="31"/>
      <c r="CD627" s="31"/>
      <c r="CE627" s="31"/>
      <c r="CF627" s="31"/>
      <c r="CG627" s="31"/>
      <c r="CH627" s="31"/>
      <c r="CI627" s="31"/>
      <c r="CJ627" s="31"/>
      <c r="CK627" s="31"/>
      <c r="CL627" s="31"/>
      <c r="CM627" s="31"/>
      <c r="CN627" s="31"/>
      <c r="CO627" s="31"/>
      <c r="CP627" s="31"/>
    </row>
    <row r="628" spans="23:94">
      <c r="W628" s="31"/>
      <c r="X628" s="31"/>
      <c r="Y628" s="31"/>
      <c r="Z628" s="31"/>
      <c r="AA628" s="31"/>
      <c r="AB628" s="31"/>
      <c r="AC628" s="31"/>
      <c r="AD628" s="31"/>
      <c r="AE628" s="31"/>
      <c r="AF628" s="31"/>
      <c r="AG628" s="31"/>
      <c r="AH628" s="31"/>
      <c r="AI628" s="31"/>
      <c r="AJ628" s="31"/>
      <c r="AK628" s="31"/>
      <c r="AL628" s="31"/>
      <c r="AM628" s="31"/>
      <c r="AN628" s="31"/>
      <c r="AO628" s="31"/>
      <c r="AP628" s="31"/>
      <c r="AQ628" s="31"/>
      <c r="AR628" s="31"/>
      <c r="AS628" s="31"/>
      <c r="AT628" s="31"/>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c r="BQ628" s="31"/>
      <c r="BR628" s="31"/>
      <c r="BS628" s="31"/>
      <c r="BT628" s="31"/>
      <c r="BU628" s="31"/>
      <c r="BV628" s="31"/>
      <c r="BW628" s="31"/>
      <c r="BX628" s="31"/>
      <c r="BY628" s="31"/>
      <c r="BZ628" s="31"/>
      <c r="CA628" s="31"/>
      <c r="CB628" s="31"/>
      <c r="CC628" s="31"/>
      <c r="CD628" s="31"/>
      <c r="CE628" s="31"/>
      <c r="CF628" s="31"/>
      <c r="CG628" s="31"/>
      <c r="CH628" s="31"/>
      <c r="CI628" s="31"/>
      <c r="CJ628" s="31"/>
      <c r="CK628" s="31"/>
      <c r="CL628" s="31"/>
      <c r="CM628" s="31"/>
      <c r="CN628" s="31"/>
      <c r="CO628" s="31"/>
      <c r="CP628" s="31"/>
    </row>
    <row r="629" spans="23:94">
      <c r="W629" s="31"/>
      <c r="X629" s="31"/>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c r="BX629" s="31"/>
      <c r="BY629" s="31"/>
      <c r="BZ629" s="31"/>
      <c r="CA629" s="31"/>
      <c r="CB629" s="31"/>
      <c r="CC629" s="31"/>
      <c r="CD629" s="31"/>
      <c r="CE629" s="31"/>
      <c r="CF629" s="31"/>
      <c r="CG629" s="31"/>
      <c r="CH629" s="31"/>
      <c r="CI629" s="31"/>
      <c r="CJ629" s="31"/>
      <c r="CK629" s="31"/>
      <c r="CL629" s="31"/>
      <c r="CM629" s="31"/>
      <c r="CN629" s="31"/>
      <c r="CO629" s="31"/>
      <c r="CP629" s="31"/>
    </row>
    <row r="630" spans="23:94">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c r="BX630" s="31"/>
      <c r="BY630" s="31"/>
      <c r="BZ630" s="31"/>
      <c r="CA630" s="31"/>
      <c r="CB630" s="31"/>
      <c r="CC630" s="31"/>
      <c r="CD630" s="31"/>
      <c r="CE630" s="31"/>
      <c r="CF630" s="31"/>
      <c r="CG630" s="31"/>
      <c r="CH630" s="31"/>
      <c r="CI630" s="31"/>
      <c r="CJ630" s="31"/>
      <c r="CK630" s="31"/>
      <c r="CL630" s="31"/>
      <c r="CM630" s="31"/>
      <c r="CN630" s="31"/>
      <c r="CO630" s="31"/>
      <c r="CP630" s="31"/>
    </row>
    <row r="631" spans="23:94">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c r="BX631" s="31"/>
      <c r="BY631" s="31"/>
      <c r="BZ631" s="31"/>
      <c r="CA631" s="31"/>
      <c r="CB631" s="31"/>
      <c r="CC631" s="31"/>
      <c r="CD631" s="31"/>
      <c r="CE631" s="31"/>
      <c r="CF631" s="31"/>
      <c r="CG631" s="31"/>
      <c r="CH631" s="31"/>
      <c r="CI631" s="31"/>
      <c r="CJ631" s="31"/>
      <c r="CK631" s="31"/>
      <c r="CL631" s="31"/>
      <c r="CM631" s="31"/>
      <c r="CN631" s="31"/>
      <c r="CO631" s="31"/>
      <c r="CP631" s="31"/>
    </row>
    <row r="632" spans="23:94">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c r="BX632" s="31"/>
      <c r="BY632" s="31"/>
      <c r="BZ632" s="31"/>
      <c r="CA632" s="31"/>
      <c r="CB632" s="31"/>
      <c r="CC632" s="31"/>
      <c r="CD632" s="31"/>
      <c r="CE632" s="31"/>
      <c r="CF632" s="31"/>
      <c r="CG632" s="31"/>
      <c r="CH632" s="31"/>
      <c r="CI632" s="31"/>
      <c r="CJ632" s="31"/>
      <c r="CK632" s="31"/>
      <c r="CL632" s="31"/>
      <c r="CM632" s="31"/>
      <c r="CN632" s="31"/>
      <c r="CO632" s="31"/>
      <c r="CP632" s="31"/>
    </row>
    <row r="633" spans="23:94">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row>
    <row r="634" spans="23:94">
      <c r="W634" s="31"/>
      <c r="X634" s="31"/>
      <c r="Y634" s="31"/>
      <c r="Z634" s="31"/>
      <c r="AA634" s="31"/>
      <c r="AB634" s="31"/>
      <c r="AC634" s="31"/>
      <c r="AD634" s="31"/>
      <c r="AE634" s="31"/>
      <c r="AF634" s="31"/>
      <c r="AG634" s="31"/>
      <c r="AH634" s="31"/>
      <c r="AI634" s="31"/>
      <c r="AJ634" s="31"/>
      <c r="AK634" s="31"/>
      <c r="AL634" s="31"/>
      <c r="AM634" s="31"/>
      <c r="AN634" s="31"/>
      <c r="AO634" s="31"/>
      <c r="AP634" s="31"/>
      <c r="AQ634" s="31"/>
      <c r="AR634" s="31"/>
      <c r="AS634" s="31"/>
      <c r="AT634" s="31"/>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c r="BQ634" s="31"/>
      <c r="BR634" s="31"/>
      <c r="BS634" s="31"/>
      <c r="BT634" s="31"/>
      <c r="BU634" s="31"/>
      <c r="BV634" s="31"/>
      <c r="BW634" s="31"/>
      <c r="BX634" s="31"/>
      <c r="BY634" s="31"/>
      <c r="BZ634" s="31"/>
      <c r="CA634" s="31"/>
      <c r="CB634" s="31"/>
      <c r="CC634" s="31"/>
      <c r="CD634" s="31"/>
      <c r="CE634" s="31"/>
      <c r="CF634" s="31"/>
      <c r="CG634" s="31"/>
      <c r="CH634" s="31"/>
      <c r="CI634" s="31"/>
      <c r="CJ634" s="31"/>
      <c r="CK634" s="31"/>
      <c r="CL634" s="31"/>
      <c r="CM634" s="31"/>
      <c r="CN634" s="31"/>
      <c r="CO634" s="31"/>
      <c r="CP634" s="31"/>
    </row>
    <row r="635" spans="23:94">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31"/>
      <c r="AS635" s="31"/>
      <c r="AT635" s="31"/>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c r="BQ635" s="31"/>
      <c r="BR635" s="31"/>
      <c r="BS635" s="31"/>
      <c r="BT635" s="31"/>
      <c r="BU635" s="31"/>
      <c r="BV635" s="31"/>
      <c r="BW635" s="31"/>
      <c r="BX635" s="31"/>
      <c r="BY635" s="31"/>
      <c r="BZ635" s="31"/>
      <c r="CA635" s="31"/>
      <c r="CB635" s="31"/>
      <c r="CC635" s="31"/>
      <c r="CD635" s="31"/>
      <c r="CE635" s="31"/>
      <c r="CF635" s="31"/>
      <c r="CG635" s="31"/>
      <c r="CH635" s="31"/>
      <c r="CI635" s="31"/>
      <c r="CJ635" s="31"/>
      <c r="CK635" s="31"/>
      <c r="CL635" s="31"/>
      <c r="CM635" s="31"/>
      <c r="CN635" s="31"/>
      <c r="CO635" s="31"/>
      <c r="CP635" s="31"/>
    </row>
    <row r="636" spans="23:94">
      <c r="W636" s="31"/>
      <c r="X636" s="31"/>
      <c r="Y636" s="31"/>
      <c r="Z636" s="31"/>
      <c r="AA636" s="31"/>
      <c r="AB636" s="31"/>
      <c r="AC636" s="31"/>
      <c r="AD636" s="31"/>
      <c r="AE636" s="31"/>
      <c r="AF636" s="31"/>
      <c r="AG636" s="31"/>
      <c r="AH636" s="31"/>
      <c r="AI636" s="31"/>
      <c r="AJ636" s="31"/>
      <c r="AK636" s="31"/>
      <c r="AL636" s="31"/>
      <c r="AM636" s="31"/>
      <c r="AN636" s="31"/>
      <c r="AO636" s="31"/>
      <c r="AP636" s="31"/>
      <c r="AQ636" s="31"/>
      <c r="AR636" s="31"/>
      <c r="AS636" s="31"/>
      <c r="AT636" s="31"/>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c r="BQ636" s="31"/>
      <c r="BR636" s="31"/>
      <c r="BS636" s="31"/>
      <c r="BT636" s="31"/>
      <c r="BU636" s="31"/>
      <c r="BV636" s="31"/>
      <c r="BW636" s="31"/>
      <c r="BX636" s="31"/>
      <c r="BY636" s="31"/>
      <c r="BZ636" s="31"/>
      <c r="CA636" s="31"/>
      <c r="CB636" s="31"/>
      <c r="CC636" s="31"/>
      <c r="CD636" s="31"/>
      <c r="CE636" s="31"/>
      <c r="CF636" s="31"/>
      <c r="CG636" s="31"/>
      <c r="CH636" s="31"/>
      <c r="CI636" s="31"/>
      <c r="CJ636" s="31"/>
      <c r="CK636" s="31"/>
      <c r="CL636" s="31"/>
      <c r="CM636" s="31"/>
      <c r="CN636" s="31"/>
      <c r="CO636" s="31"/>
      <c r="CP636" s="31"/>
    </row>
    <row r="637" spans="23:94">
      <c r="W637" s="31"/>
      <c r="X637" s="31"/>
      <c r="Y637" s="31"/>
      <c r="Z637" s="31"/>
      <c r="AA637" s="31"/>
      <c r="AB637" s="31"/>
      <c r="AC637" s="31"/>
      <c r="AD637" s="31"/>
      <c r="AE637" s="31"/>
      <c r="AF637" s="31"/>
      <c r="AG637" s="31"/>
      <c r="AH637" s="31"/>
      <c r="AI637" s="31"/>
      <c r="AJ637" s="31"/>
      <c r="AK637" s="31"/>
      <c r="AL637" s="31"/>
      <c r="AM637" s="31"/>
      <c r="AN637" s="31"/>
      <c r="AO637" s="31"/>
      <c r="AP637" s="31"/>
      <c r="AQ637" s="31"/>
      <c r="AR637" s="31"/>
      <c r="AS637" s="31"/>
      <c r="AT637" s="31"/>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c r="BQ637" s="31"/>
      <c r="BR637" s="31"/>
      <c r="BS637" s="31"/>
      <c r="BT637" s="31"/>
      <c r="BU637" s="31"/>
      <c r="BV637" s="31"/>
      <c r="BW637" s="31"/>
      <c r="BX637" s="31"/>
      <c r="BY637" s="31"/>
      <c r="BZ637" s="31"/>
      <c r="CA637" s="31"/>
      <c r="CB637" s="31"/>
      <c r="CC637" s="31"/>
      <c r="CD637" s="31"/>
      <c r="CE637" s="31"/>
      <c r="CF637" s="31"/>
      <c r="CG637" s="31"/>
      <c r="CH637" s="31"/>
      <c r="CI637" s="31"/>
      <c r="CJ637" s="31"/>
      <c r="CK637" s="31"/>
      <c r="CL637" s="31"/>
      <c r="CM637" s="31"/>
      <c r="CN637" s="31"/>
      <c r="CO637" s="31"/>
      <c r="CP637" s="31"/>
    </row>
    <row r="638" spans="23:94">
      <c r="W638" s="31"/>
      <c r="X638" s="31"/>
      <c r="Y638" s="31"/>
      <c r="Z638" s="31"/>
      <c r="AA638" s="31"/>
      <c r="AB638" s="31"/>
      <c r="AC638" s="31"/>
      <c r="AD638" s="31"/>
      <c r="AE638" s="31"/>
      <c r="AF638" s="31"/>
      <c r="AG638" s="31"/>
      <c r="AH638" s="31"/>
      <c r="AI638" s="31"/>
      <c r="AJ638" s="31"/>
      <c r="AK638" s="31"/>
      <c r="AL638" s="31"/>
      <c r="AM638" s="31"/>
      <c r="AN638" s="31"/>
      <c r="AO638" s="31"/>
      <c r="AP638" s="31"/>
      <c r="AQ638" s="31"/>
      <c r="AR638" s="31"/>
      <c r="AS638" s="31"/>
      <c r="AT638" s="31"/>
      <c r="AU638" s="31"/>
      <c r="AV638" s="31"/>
      <c r="AW638" s="31"/>
      <c r="AX638" s="31"/>
      <c r="AY638" s="31"/>
      <c r="AZ638" s="31"/>
      <c r="BA638" s="31"/>
      <c r="BB638" s="31"/>
      <c r="BC638" s="31"/>
      <c r="BD638" s="31"/>
      <c r="BE638" s="31"/>
      <c r="BF638" s="31"/>
      <c r="BG638" s="31"/>
      <c r="BH638" s="31"/>
      <c r="BI638" s="31"/>
      <c r="BJ638" s="31"/>
      <c r="BK638" s="31"/>
      <c r="BL638" s="31"/>
      <c r="BM638" s="31"/>
      <c r="BN638" s="31"/>
      <c r="BO638" s="31"/>
      <c r="BP638" s="31"/>
      <c r="BQ638" s="31"/>
      <c r="BR638" s="31"/>
      <c r="BS638" s="31"/>
      <c r="BT638" s="31"/>
      <c r="BU638" s="31"/>
      <c r="BV638" s="31"/>
      <c r="BW638" s="31"/>
      <c r="BX638" s="31"/>
      <c r="BY638" s="31"/>
      <c r="BZ638" s="31"/>
      <c r="CA638" s="31"/>
      <c r="CB638" s="31"/>
      <c r="CC638" s="31"/>
      <c r="CD638" s="31"/>
      <c r="CE638" s="31"/>
      <c r="CF638" s="31"/>
      <c r="CG638" s="31"/>
      <c r="CH638" s="31"/>
      <c r="CI638" s="31"/>
      <c r="CJ638" s="31"/>
      <c r="CK638" s="31"/>
      <c r="CL638" s="31"/>
      <c r="CM638" s="31"/>
      <c r="CN638" s="31"/>
      <c r="CO638" s="31"/>
      <c r="CP638" s="31"/>
    </row>
    <row r="639" spans="23:94">
      <c r="W639" s="31"/>
      <c r="X639" s="31"/>
      <c r="Y639" s="31"/>
      <c r="Z639" s="31"/>
      <c r="AA639" s="31"/>
      <c r="AB639" s="31"/>
      <c r="AC639" s="31"/>
      <c r="AD639" s="31"/>
      <c r="AE639" s="31"/>
      <c r="AF639" s="31"/>
      <c r="AG639" s="31"/>
      <c r="AH639" s="31"/>
      <c r="AI639" s="31"/>
      <c r="AJ639" s="31"/>
      <c r="AK639" s="31"/>
      <c r="AL639" s="31"/>
      <c r="AM639" s="31"/>
      <c r="AN639" s="31"/>
      <c r="AO639" s="31"/>
      <c r="AP639" s="31"/>
      <c r="AQ639" s="31"/>
      <c r="AR639" s="31"/>
      <c r="AS639" s="31"/>
      <c r="AT639" s="31"/>
      <c r="AU639" s="31"/>
      <c r="AV639" s="31"/>
      <c r="AW639" s="31"/>
      <c r="AX639" s="31"/>
      <c r="AY639" s="31"/>
      <c r="AZ639" s="31"/>
      <c r="BA639" s="31"/>
      <c r="BB639" s="31"/>
      <c r="BC639" s="31"/>
      <c r="BD639" s="31"/>
      <c r="BE639" s="31"/>
      <c r="BF639" s="31"/>
      <c r="BG639" s="31"/>
      <c r="BH639" s="31"/>
      <c r="BI639" s="31"/>
      <c r="BJ639" s="31"/>
      <c r="BK639" s="31"/>
      <c r="BL639" s="31"/>
      <c r="BM639" s="31"/>
      <c r="BN639" s="31"/>
      <c r="BO639" s="31"/>
      <c r="BP639" s="31"/>
      <c r="BQ639" s="31"/>
      <c r="BR639" s="31"/>
      <c r="BS639" s="31"/>
      <c r="BT639" s="31"/>
      <c r="BU639" s="31"/>
      <c r="BV639" s="31"/>
      <c r="BW639" s="31"/>
      <c r="BX639" s="31"/>
      <c r="BY639" s="31"/>
      <c r="BZ639" s="31"/>
      <c r="CA639" s="31"/>
      <c r="CB639" s="31"/>
      <c r="CC639" s="31"/>
      <c r="CD639" s="31"/>
      <c r="CE639" s="31"/>
      <c r="CF639" s="31"/>
      <c r="CG639" s="31"/>
      <c r="CH639" s="31"/>
      <c r="CI639" s="31"/>
      <c r="CJ639" s="31"/>
      <c r="CK639" s="31"/>
      <c r="CL639" s="31"/>
      <c r="CM639" s="31"/>
      <c r="CN639" s="31"/>
      <c r="CO639" s="31"/>
      <c r="CP639" s="31"/>
    </row>
    <row r="640" spans="23:94">
      <c r="W640" s="31"/>
      <c r="X640" s="31"/>
      <c r="Y640" s="31"/>
      <c r="Z640" s="31"/>
      <c r="AA640" s="31"/>
      <c r="AB640" s="31"/>
      <c r="AC640" s="31"/>
      <c r="AD640" s="31"/>
      <c r="AE640" s="31"/>
      <c r="AF640" s="31"/>
      <c r="AG640" s="31"/>
      <c r="AH640" s="31"/>
      <c r="AI640" s="31"/>
      <c r="AJ640" s="31"/>
      <c r="AK640" s="31"/>
      <c r="AL640" s="31"/>
      <c r="AM640" s="31"/>
      <c r="AN640" s="31"/>
      <c r="AO640" s="31"/>
      <c r="AP640" s="31"/>
      <c r="AQ640" s="31"/>
      <c r="AR640" s="31"/>
      <c r="AS640" s="31"/>
      <c r="AT640" s="31"/>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c r="BQ640" s="31"/>
      <c r="BR640" s="31"/>
      <c r="BS640" s="31"/>
      <c r="BT640" s="31"/>
      <c r="BU640" s="31"/>
      <c r="BV640" s="31"/>
      <c r="BW640" s="31"/>
      <c r="BX640" s="31"/>
      <c r="BY640" s="31"/>
      <c r="BZ640" s="31"/>
      <c r="CA640" s="31"/>
      <c r="CB640" s="31"/>
      <c r="CC640" s="31"/>
      <c r="CD640" s="31"/>
      <c r="CE640" s="31"/>
      <c r="CF640" s="31"/>
      <c r="CG640" s="31"/>
      <c r="CH640" s="31"/>
      <c r="CI640" s="31"/>
      <c r="CJ640" s="31"/>
      <c r="CK640" s="31"/>
      <c r="CL640" s="31"/>
      <c r="CM640" s="31"/>
      <c r="CN640" s="31"/>
      <c r="CO640" s="31"/>
      <c r="CP640" s="31"/>
    </row>
    <row r="641" spans="23:94">
      <c r="W641" s="31"/>
      <c r="X641" s="31"/>
      <c r="Y641" s="31"/>
      <c r="Z641" s="31"/>
      <c r="AA641" s="31"/>
      <c r="AB641" s="31"/>
      <c r="AC641" s="31"/>
      <c r="AD641" s="31"/>
      <c r="AE641" s="31"/>
      <c r="AF641" s="31"/>
      <c r="AG641" s="31"/>
      <c r="AH641" s="31"/>
      <c r="AI641" s="31"/>
      <c r="AJ641" s="31"/>
      <c r="AK641" s="31"/>
      <c r="AL641" s="31"/>
      <c r="AM641" s="31"/>
      <c r="AN641" s="31"/>
      <c r="AO641" s="31"/>
      <c r="AP641" s="31"/>
      <c r="AQ641" s="31"/>
      <c r="AR641" s="31"/>
      <c r="AS641" s="31"/>
      <c r="AT641" s="31"/>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c r="BQ641" s="31"/>
      <c r="BR641" s="31"/>
      <c r="BS641" s="31"/>
      <c r="BT641" s="31"/>
      <c r="BU641" s="31"/>
      <c r="BV641" s="31"/>
      <c r="BW641" s="31"/>
      <c r="BX641" s="31"/>
      <c r="BY641" s="31"/>
      <c r="BZ641" s="31"/>
      <c r="CA641" s="31"/>
      <c r="CB641" s="31"/>
      <c r="CC641" s="31"/>
      <c r="CD641" s="31"/>
      <c r="CE641" s="31"/>
      <c r="CF641" s="31"/>
      <c r="CG641" s="31"/>
      <c r="CH641" s="31"/>
      <c r="CI641" s="31"/>
      <c r="CJ641" s="31"/>
      <c r="CK641" s="31"/>
      <c r="CL641" s="31"/>
      <c r="CM641" s="31"/>
      <c r="CN641" s="31"/>
      <c r="CO641" s="31"/>
      <c r="CP641" s="31"/>
    </row>
    <row r="642" spans="23:94">
      <c r="W642" s="31"/>
      <c r="X642" s="31"/>
      <c r="Y642" s="31"/>
      <c r="Z642" s="31"/>
      <c r="AA642" s="31"/>
      <c r="AB642" s="31"/>
      <c r="AC642" s="31"/>
      <c r="AD642" s="31"/>
      <c r="AE642" s="31"/>
      <c r="AF642" s="31"/>
      <c r="AG642" s="31"/>
      <c r="AH642" s="31"/>
      <c r="AI642" s="31"/>
      <c r="AJ642" s="31"/>
      <c r="AK642" s="31"/>
      <c r="AL642" s="31"/>
      <c r="AM642" s="31"/>
      <c r="AN642" s="31"/>
      <c r="AO642" s="31"/>
      <c r="AP642" s="31"/>
      <c r="AQ642" s="31"/>
      <c r="AR642" s="31"/>
      <c r="AS642" s="31"/>
      <c r="AT642" s="31"/>
      <c r="AU642" s="31"/>
      <c r="AV642" s="31"/>
      <c r="AW642" s="31"/>
      <c r="AX642" s="31"/>
      <c r="AY642" s="31"/>
      <c r="AZ642" s="31"/>
      <c r="BA642" s="31"/>
      <c r="BB642" s="31"/>
      <c r="BC642" s="31"/>
      <c r="BD642" s="31"/>
      <c r="BE642" s="31"/>
      <c r="BF642" s="31"/>
      <c r="BG642" s="31"/>
      <c r="BH642" s="31"/>
      <c r="BI642" s="31"/>
      <c r="BJ642" s="31"/>
      <c r="BK642" s="31"/>
      <c r="BL642" s="31"/>
      <c r="BM642" s="31"/>
      <c r="BN642" s="31"/>
      <c r="BO642" s="31"/>
      <c r="BP642" s="31"/>
      <c r="BQ642" s="31"/>
      <c r="BR642" s="31"/>
      <c r="BS642" s="31"/>
      <c r="BT642" s="31"/>
      <c r="BU642" s="31"/>
      <c r="BV642" s="31"/>
      <c r="BW642" s="31"/>
      <c r="BX642" s="31"/>
      <c r="BY642" s="31"/>
      <c r="BZ642" s="31"/>
      <c r="CA642" s="31"/>
      <c r="CB642" s="31"/>
      <c r="CC642" s="31"/>
      <c r="CD642" s="31"/>
      <c r="CE642" s="31"/>
      <c r="CF642" s="31"/>
      <c r="CG642" s="31"/>
      <c r="CH642" s="31"/>
      <c r="CI642" s="31"/>
      <c r="CJ642" s="31"/>
      <c r="CK642" s="31"/>
      <c r="CL642" s="31"/>
      <c r="CM642" s="31"/>
      <c r="CN642" s="31"/>
      <c r="CO642" s="31"/>
      <c r="CP642" s="31"/>
    </row>
    <row r="643" spans="23:94">
      <c r="W643" s="31"/>
      <c r="X643" s="31"/>
      <c r="Y643" s="31"/>
      <c r="Z643" s="31"/>
      <c r="AA643" s="31"/>
      <c r="AB643" s="31"/>
      <c r="AC643" s="31"/>
      <c r="AD643" s="31"/>
      <c r="AE643" s="31"/>
      <c r="AF643" s="31"/>
      <c r="AG643" s="31"/>
      <c r="AH643" s="31"/>
      <c r="AI643" s="31"/>
      <c r="AJ643" s="31"/>
      <c r="AK643" s="31"/>
      <c r="AL643" s="31"/>
      <c r="AM643" s="31"/>
      <c r="AN643" s="31"/>
      <c r="AO643" s="31"/>
      <c r="AP643" s="31"/>
      <c r="AQ643" s="31"/>
      <c r="AR643" s="31"/>
      <c r="AS643" s="31"/>
      <c r="AT643" s="31"/>
      <c r="AU643" s="31"/>
      <c r="AV643" s="31"/>
      <c r="AW643" s="31"/>
      <c r="AX643" s="31"/>
      <c r="AY643" s="31"/>
      <c r="AZ643" s="31"/>
      <c r="BA643" s="31"/>
      <c r="BB643" s="31"/>
      <c r="BC643" s="31"/>
      <c r="BD643" s="31"/>
      <c r="BE643" s="31"/>
      <c r="BF643" s="31"/>
      <c r="BG643" s="31"/>
      <c r="BH643" s="31"/>
      <c r="BI643" s="31"/>
      <c r="BJ643" s="31"/>
      <c r="BK643" s="31"/>
      <c r="BL643" s="31"/>
      <c r="BM643" s="31"/>
      <c r="BN643" s="31"/>
      <c r="BO643" s="31"/>
      <c r="BP643" s="31"/>
      <c r="BQ643" s="31"/>
      <c r="BR643" s="31"/>
      <c r="BS643" s="31"/>
      <c r="BT643" s="31"/>
      <c r="BU643" s="31"/>
      <c r="BV643" s="31"/>
      <c r="BW643" s="31"/>
      <c r="BX643" s="31"/>
      <c r="BY643" s="31"/>
      <c r="BZ643" s="31"/>
      <c r="CA643" s="31"/>
      <c r="CB643" s="31"/>
      <c r="CC643" s="31"/>
      <c r="CD643" s="31"/>
      <c r="CE643" s="31"/>
      <c r="CF643" s="31"/>
      <c r="CG643" s="31"/>
      <c r="CH643" s="31"/>
      <c r="CI643" s="31"/>
      <c r="CJ643" s="31"/>
      <c r="CK643" s="31"/>
      <c r="CL643" s="31"/>
      <c r="CM643" s="31"/>
      <c r="CN643" s="31"/>
      <c r="CO643" s="31"/>
      <c r="CP643" s="31"/>
    </row>
    <row r="644" spans="23:94">
      <c r="W644" s="31"/>
      <c r="X644" s="31"/>
      <c r="Y644" s="31"/>
      <c r="Z644" s="31"/>
      <c r="AA644" s="31"/>
      <c r="AB644" s="31"/>
      <c r="AC644" s="31"/>
      <c r="AD644" s="31"/>
      <c r="AE644" s="31"/>
      <c r="AF644" s="31"/>
      <c r="AG644" s="31"/>
      <c r="AH644" s="31"/>
      <c r="AI644" s="31"/>
      <c r="AJ644" s="31"/>
      <c r="AK644" s="31"/>
      <c r="AL644" s="31"/>
      <c r="AM644" s="31"/>
      <c r="AN644" s="31"/>
      <c r="AO644" s="31"/>
      <c r="AP644" s="31"/>
      <c r="AQ644" s="31"/>
      <c r="AR644" s="31"/>
      <c r="AS644" s="31"/>
      <c r="AT644" s="31"/>
      <c r="AU644" s="31"/>
      <c r="AV644" s="31"/>
      <c r="AW644" s="31"/>
      <c r="AX644" s="31"/>
      <c r="AY644" s="31"/>
      <c r="AZ644" s="31"/>
      <c r="BA644" s="31"/>
      <c r="BB644" s="31"/>
      <c r="BC644" s="31"/>
      <c r="BD644" s="31"/>
      <c r="BE644" s="31"/>
      <c r="BF644" s="31"/>
      <c r="BG644" s="31"/>
      <c r="BH644" s="31"/>
      <c r="BI644" s="31"/>
      <c r="BJ644" s="31"/>
      <c r="BK644" s="31"/>
      <c r="BL644" s="31"/>
      <c r="BM644" s="31"/>
      <c r="BN644" s="31"/>
      <c r="BO644" s="31"/>
      <c r="BP644" s="31"/>
      <c r="BQ644" s="31"/>
      <c r="BR644" s="31"/>
      <c r="BS644" s="31"/>
      <c r="BT644" s="31"/>
      <c r="BU644" s="31"/>
      <c r="BV644" s="31"/>
      <c r="BW644" s="31"/>
      <c r="BX644" s="31"/>
      <c r="BY644" s="31"/>
      <c r="BZ644" s="31"/>
      <c r="CA644" s="31"/>
      <c r="CB644" s="31"/>
      <c r="CC644" s="31"/>
      <c r="CD644" s="31"/>
      <c r="CE644" s="31"/>
      <c r="CF644" s="31"/>
      <c r="CG644" s="31"/>
      <c r="CH644" s="31"/>
      <c r="CI644" s="31"/>
      <c r="CJ644" s="31"/>
      <c r="CK644" s="31"/>
      <c r="CL644" s="31"/>
      <c r="CM644" s="31"/>
      <c r="CN644" s="31"/>
      <c r="CO644" s="31"/>
      <c r="CP644" s="31"/>
    </row>
    <row r="645" spans="23:94">
      <c r="W645" s="31"/>
      <c r="X645" s="31"/>
      <c r="Y645" s="31"/>
      <c r="Z645" s="31"/>
      <c r="AA645" s="31"/>
      <c r="AB645" s="31"/>
      <c r="AC645" s="31"/>
      <c r="AD645" s="31"/>
      <c r="AE645" s="31"/>
      <c r="AF645" s="31"/>
      <c r="AG645" s="31"/>
      <c r="AH645" s="31"/>
      <c r="AI645" s="31"/>
      <c r="AJ645" s="31"/>
      <c r="AK645" s="31"/>
      <c r="AL645" s="31"/>
      <c r="AM645" s="31"/>
      <c r="AN645" s="31"/>
      <c r="AO645" s="31"/>
      <c r="AP645" s="31"/>
      <c r="AQ645" s="31"/>
      <c r="AR645" s="31"/>
      <c r="AS645" s="31"/>
      <c r="AT645" s="31"/>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c r="BQ645" s="31"/>
      <c r="BR645" s="31"/>
      <c r="BS645" s="31"/>
      <c r="BT645" s="31"/>
      <c r="BU645" s="31"/>
      <c r="BV645" s="31"/>
      <c r="BW645" s="31"/>
      <c r="BX645" s="31"/>
      <c r="BY645" s="31"/>
      <c r="BZ645" s="31"/>
      <c r="CA645" s="31"/>
      <c r="CB645" s="31"/>
      <c r="CC645" s="31"/>
      <c r="CD645" s="31"/>
      <c r="CE645" s="31"/>
      <c r="CF645" s="31"/>
      <c r="CG645" s="31"/>
      <c r="CH645" s="31"/>
      <c r="CI645" s="31"/>
      <c r="CJ645" s="31"/>
      <c r="CK645" s="31"/>
      <c r="CL645" s="31"/>
      <c r="CM645" s="31"/>
      <c r="CN645" s="31"/>
      <c r="CO645" s="31"/>
      <c r="CP645" s="31"/>
    </row>
    <row r="646" spans="23:94">
      <c r="W646" s="31"/>
      <c r="X646" s="31"/>
      <c r="Y646" s="31"/>
      <c r="Z646" s="31"/>
      <c r="AA646" s="31"/>
      <c r="AB646" s="31"/>
      <c r="AC646" s="31"/>
      <c r="AD646" s="31"/>
      <c r="AE646" s="31"/>
      <c r="AF646" s="31"/>
      <c r="AG646" s="31"/>
      <c r="AH646" s="31"/>
      <c r="AI646" s="31"/>
      <c r="AJ646" s="31"/>
      <c r="AK646" s="31"/>
      <c r="AL646" s="31"/>
      <c r="AM646" s="31"/>
      <c r="AN646" s="31"/>
      <c r="AO646" s="31"/>
      <c r="AP646" s="31"/>
      <c r="AQ646" s="31"/>
      <c r="AR646" s="31"/>
      <c r="AS646" s="31"/>
      <c r="AT646" s="31"/>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c r="BQ646" s="31"/>
      <c r="BR646" s="31"/>
      <c r="BS646" s="31"/>
      <c r="BT646" s="31"/>
      <c r="BU646" s="31"/>
      <c r="BV646" s="31"/>
      <c r="BW646" s="31"/>
      <c r="BX646" s="31"/>
      <c r="BY646" s="31"/>
      <c r="BZ646" s="31"/>
      <c r="CA646" s="31"/>
      <c r="CB646" s="31"/>
      <c r="CC646" s="31"/>
      <c r="CD646" s="31"/>
      <c r="CE646" s="31"/>
      <c r="CF646" s="31"/>
      <c r="CG646" s="31"/>
      <c r="CH646" s="31"/>
      <c r="CI646" s="31"/>
      <c r="CJ646" s="31"/>
      <c r="CK646" s="31"/>
      <c r="CL646" s="31"/>
      <c r="CM646" s="31"/>
      <c r="CN646" s="31"/>
      <c r="CO646" s="31"/>
      <c r="CP646" s="31"/>
    </row>
    <row r="647" spans="23:94">
      <c r="W647" s="31"/>
      <c r="X647" s="31"/>
      <c r="Y647" s="31"/>
      <c r="Z647" s="31"/>
      <c r="AA647" s="31"/>
      <c r="AB647" s="31"/>
      <c r="AC647" s="31"/>
      <c r="AD647" s="31"/>
      <c r="AE647" s="31"/>
      <c r="AF647" s="31"/>
      <c r="AG647" s="31"/>
      <c r="AH647" s="31"/>
      <c r="AI647" s="31"/>
      <c r="AJ647" s="31"/>
      <c r="AK647" s="31"/>
      <c r="AL647" s="31"/>
      <c r="AM647" s="31"/>
      <c r="AN647" s="31"/>
      <c r="AO647" s="31"/>
      <c r="AP647" s="31"/>
      <c r="AQ647" s="31"/>
      <c r="AR647" s="31"/>
      <c r="AS647" s="31"/>
      <c r="AT647" s="31"/>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c r="BQ647" s="31"/>
      <c r="BR647" s="31"/>
      <c r="BS647" s="31"/>
      <c r="BT647" s="31"/>
      <c r="BU647" s="31"/>
      <c r="BV647" s="31"/>
      <c r="BW647" s="31"/>
      <c r="BX647" s="31"/>
      <c r="BY647" s="31"/>
      <c r="BZ647" s="31"/>
      <c r="CA647" s="31"/>
      <c r="CB647" s="31"/>
      <c r="CC647" s="31"/>
      <c r="CD647" s="31"/>
      <c r="CE647" s="31"/>
      <c r="CF647" s="31"/>
      <c r="CG647" s="31"/>
      <c r="CH647" s="31"/>
      <c r="CI647" s="31"/>
      <c r="CJ647" s="31"/>
      <c r="CK647" s="31"/>
      <c r="CL647" s="31"/>
      <c r="CM647" s="31"/>
      <c r="CN647" s="31"/>
      <c r="CO647" s="31"/>
      <c r="CP647" s="31"/>
    </row>
    <row r="648" spans="23:94">
      <c r="W648" s="31"/>
      <c r="X648" s="31"/>
      <c r="Y648" s="31"/>
      <c r="Z648" s="31"/>
      <c r="AA648" s="31"/>
      <c r="AB648" s="31"/>
      <c r="AC648" s="31"/>
      <c r="AD648" s="31"/>
      <c r="AE648" s="31"/>
      <c r="AF648" s="31"/>
      <c r="AG648" s="31"/>
      <c r="AH648" s="31"/>
      <c r="AI648" s="31"/>
      <c r="AJ648" s="31"/>
      <c r="AK648" s="31"/>
      <c r="AL648" s="31"/>
      <c r="AM648" s="31"/>
      <c r="AN648" s="31"/>
      <c r="AO648" s="31"/>
      <c r="AP648" s="31"/>
      <c r="AQ648" s="31"/>
      <c r="AR648" s="31"/>
      <c r="AS648" s="31"/>
      <c r="AT648" s="31"/>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c r="BQ648" s="31"/>
      <c r="BR648" s="31"/>
      <c r="BS648" s="31"/>
      <c r="BT648" s="31"/>
      <c r="BU648" s="31"/>
      <c r="BV648" s="31"/>
      <c r="BW648" s="31"/>
      <c r="BX648" s="31"/>
      <c r="BY648" s="31"/>
      <c r="BZ648" s="31"/>
      <c r="CA648" s="31"/>
      <c r="CB648" s="31"/>
      <c r="CC648" s="31"/>
      <c r="CD648" s="31"/>
      <c r="CE648" s="31"/>
      <c r="CF648" s="31"/>
      <c r="CG648" s="31"/>
      <c r="CH648" s="31"/>
      <c r="CI648" s="31"/>
      <c r="CJ648" s="31"/>
      <c r="CK648" s="31"/>
      <c r="CL648" s="31"/>
      <c r="CM648" s="31"/>
      <c r="CN648" s="31"/>
      <c r="CO648" s="31"/>
      <c r="CP648" s="31"/>
    </row>
    <row r="649" spans="23:94">
      <c r="W649" s="31"/>
      <c r="X649" s="31"/>
      <c r="Y649" s="31"/>
      <c r="Z649" s="31"/>
      <c r="AA649" s="31"/>
      <c r="AB649" s="31"/>
      <c r="AC649" s="31"/>
      <c r="AD649" s="31"/>
      <c r="AE649" s="31"/>
      <c r="AF649" s="31"/>
      <c r="AG649" s="31"/>
      <c r="AH649" s="31"/>
      <c r="AI649" s="31"/>
      <c r="AJ649" s="31"/>
      <c r="AK649" s="31"/>
      <c r="AL649" s="31"/>
      <c r="AM649" s="31"/>
      <c r="AN649" s="31"/>
      <c r="AO649" s="31"/>
      <c r="AP649" s="31"/>
      <c r="AQ649" s="31"/>
      <c r="AR649" s="31"/>
      <c r="AS649" s="31"/>
      <c r="AT649" s="31"/>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c r="BQ649" s="31"/>
      <c r="BR649" s="31"/>
      <c r="BS649" s="31"/>
      <c r="BT649" s="31"/>
      <c r="BU649" s="31"/>
      <c r="BV649" s="31"/>
      <c r="BW649" s="31"/>
      <c r="BX649" s="31"/>
      <c r="BY649" s="31"/>
      <c r="BZ649" s="31"/>
      <c r="CA649" s="31"/>
      <c r="CB649" s="31"/>
      <c r="CC649" s="31"/>
      <c r="CD649" s="31"/>
      <c r="CE649" s="31"/>
      <c r="CF649" s="31"/>
      <c r="CG649" s="31"/>
      <c r="CH649" s="31"/>
      <c r="CI649" s="31"/>
      <c r="CJ649" s="31"/>
      <c r="CK649" s="31"/>
      <c r="CL649" s="31"/>
      <c r="CM649" s="31"/>
      <c r="CN649" s="31"/>
      <c r="CO649" s="31"/>
      <c r="CP649" s="31"/>
    </row>
    <row r="650" spans="23:94">
      <c r="W650" s="31"/>
      <c r="X650" s="31"/>
      <c r="Y650" s="31"/>
      <c r="Z650" s="31"/>
      <c r="AA650" s="31"/>
      <c r="AB650" s="31"/>
      <c r="AC650" s="31"/>
      <c r="AD650" s="31"/>
      <c r="AE650" s="31"/>
      <c r="AF650" s="31"/>
      <c r="AG650" s="31"/>
      <c r="AH650" s="31"/>
      <c r="AI650" s="31"/>
      <c r="AJ650" s="31"/>
      <c r="AK650" s="31"/>
      <c r="AL650" s="31"/>
      <c r="AM650" s="31"/>
      <c r="AN650" s="31"/>
      <c r="AO650" s="31"/>
      <c r="AP650" s="31"/>
      <c r="AQ650" s="31"/>
      <c r="AR650" s="31"/>
      <c r="AS650" s="31"/>
      <c r="AT650" s="31"/>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c r="BQ650" s="31"/>
      <c r="BR650" s="31"/>
      <c r="BS650" s="31"/>
      <c r="BT650" s="31"/>
      <c r="BU650" s="31"/>
      <c r="BV650" s="31"/>
      <c r="BW650" s="31"/>
      <c r="BX650" s="31"/>
      <c r="BY650" s="31"/>
      <c r="BZ650" s="31"/>
      <c r="CA650" s="31"/>
      <c r="CB650" s="31"/>
      <c r="CC650" s="31"/>
      <c r="CD650" s="31"/>
      <c r="CE650" s="31"/>
      <c r="CF650" s="31"/>
      <c r="CG650" s="31"/>
      <c r="CH650" s="31"/>
      <c r="CI650" s="31"/>
      <c r="CJ650" s="31"/>
      <c r="CK650" s="31"/>
      <c r="CL650" s="31"/>
      <c r="CM650" s="31"/>
      <c r="CN650" s="31"/>
      <c r="CO650" s="31"/>
      <c r="CP650" s="31"/>
    </row>
    <row r="651" spans="23:94">
      <c r="W651" s="31"/>
      <c r="X651" s="31"/>
      <c r="Y651" s="31"/>
      <c r="Z651" s="31"/>
      <c r="AA651" s="31"/>
      <c r="AB651" s="31"/>
      <c r="AC651" s="31"/>
      <c r="AD651" s="31"/>
      <c r="AE651" s="31"/>
      <c r="AF651" s="31"/>
      <c r="AG651" s="31"/>
      <c r="AH651" s="31"/>
      <c r="AI651" s="31"/>
      <c r="AJ651" s="31"/>
      <c r="AK651" s="31"/>
      <c r="AL651" s="31"/>
      <c r="AM651" s="31"/>
      <c r="AN651" s="31"/>
      <c r="AO651" s="31"/>
      <c r="AP651" s="31"/>
      <c r="AQ651" s="31"/>
      <c r="AR651" s="31"/>
      <c r="AS651" s="31"/>
      <c r="AT651" s="31"/>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c r="BQ651" s="31"/>
      <c r="BR651" s="31"/>
      <c r="BS651" s="31"/>
      <c r="BT651" s="31"/>
      <c r="BU651" s="31"/>
      <c r="BV651" s="31"/>
      <c r="BW651" s="31"/>
      <c r="BX651" s="31"/>
      <c r="BY651" s="31"/>
      <c r="BZ651" s="31"/>
      <c r="CA651" s="31"/>
      <c r="CB651" s="31"/>
      <c r="CC651" s="31"/>
      <c r="CD651" s="31"/>
      <c r="CE651" s="31"/>
      <c r="CF651" s="31"/>
      <c r="CG651" s="31"/>
      <c r="CH651" s="31"/>
      <c r="CI651" s="31"/>
      <c r="CJ651" s="31"/>
      <c r="CK651" s="31"/>
      <c r="CL651" s="31"/>
      <c r="CM651" s="31"/>
      <c r="CN651" s="31"/>
      <c r="CO651" s="31"/>
      <c r="CP651" s="31"/>
    </row>
    <row r="652" spans="23:94">
      <c r="W652" s="31"/>
      <c r="X652" s="31"/>
      <c r="Y652" s="31"/>
      <c r="Z652" s="31"/>
      <c r="AA652" s="31"/>
      <c r="AB652" s="31"/>
      <c r="AC652" s="31"/>
      <c r="AD652" s="31"/>
      <c r="AE652" s="31"/>
      <c r="AF652" s="31"/>
      <c r="AG652" s="31"/>
      <c r="AH652" s="31"/>
      <c r="AI652" s="31"/>
      <c r="AJ652" s="31"/>
      <c r="AK652" s="31"/>
      <c r="AL652" s="31"/>
      <c r="AM652" s="31"/>
      <c r="AN652" s="31"/>
      <c r="AO652" s="31"/>
      <c r="AP652" s="31"/>
      <c r="AQ652" s="31"/>
      <c r="AR652" s="31"/>
      <c r="AS652" s="31"/>
      <c r="AT652" s="31"/>
      <c r="AU652" s="31"/>
      <c r="AV652" s="31"/>
      <c r="AW652" s="31"/>
      <c r="AX652" s="31"/>
      <c r="AY652" s="31"/>
      <c r="AZ652" s="31"/>
      <c r="BA652" s="31"/>
      <c r="BB652" s="31"/>
      <c r="BC652" s="31"/>
      <c r="BD652" s="31"/>
      <c r="BE652" s="31"/>
      <c r="BF652" s="31"/>
      <c r="BG652" s="31"/>
      <c r="BH652" s="31"/>
      <c r="BI652" s="31"/>
      <c r="BJ652" s="31"/>
      <c r="BK652" s="31"/>
      <c r="BL652" s="31"/>
      <c r="BM652" s="31"/>
      <c r="BN652" s="31"/>
      <c r="BO652" s="31"/>
      <c r="BP652" s="31"/>
      <c r="BQ652" s="31"/>
      <c r="BR652" s="31"/>
      <c r="BS652" s="31"/>
      <c r="BT652" s="31"/>
      <c r="BU652" s="31"/>
      <c r="BV652" s="31"/>
      <c r="BW652" s="31"/>
      <c r="BX652" s="31"/>
      <c r="BY652" s="31"/>
      <c r="BZ652" s="31"/>
      <c r="CA652" s="31"/>
      <c r="CB652" s="31"/>
      <c r="CC652" s="31"/>
      <c r="CD652" s="31"/>
      <c r="CE652" s="31"/>
      <c r="CF652" s="31"/>
      <c r="CG652" s="31"/>
      <c r="CH652" s="31"/>
      <c r="CI652" s="31"/>
      <c r="CJ652" s="31"/>
      <c r="CK652" s="31"/>
      <c r="CL652" s="31"/>
      <c r="CM652" s="31"/>
      <c r="CN652" s="31"/>
      <c r="CO652" s="31"/>
      <c r="CP652" s="31"/>
    </row>
    <row r="653" spans="23:94">
      <c r="W653" s="31"/>
      <c r="X653" s="31"/>
      <c r="Y653" s="31"/>
      <c r="Z653" s="31"/>
      <c r="AA653" s="31"/>
      <c r="AB653" s="31"/>
      <c r="AC653" s="31"/>
      <c r="AD653" s="31"/>
      <c r="AE653" s="31"/>
      <c r="AF653" s="31"/>
      <c r="AG653" s="31"/>
      <c r="AH653" s="31"/>
      <c r="AI653" s="31"/>
      <c r="AJ653" s="31"/>
      <c r="AK653" s="31"/>
      <c r="AL653" s="31"/>
      <c r="AM653" s="31"/>
      <c r="AN653" s="31"/>
      <c r="AO653" s="31"/>
      <c r="AP653" s="31"/>
      <c r="AQ653" s="31"/>
      <c r="AR653" s="31"/>
      <c r="AS653" s="31"/>
      <c r="AT653" s="31"/>
      <c r="AU653" s="31"/>
      <c r="AV653" s="31"/>
      <c r="AW653" s="31"/>
      <c r="AX653" s="31"/>
      <c r="AY653" s="31"/>
      <c r="AZ653" s="31"/>
      <c r="BA653" s="31"/>
      <c r="BB653" s="31"/>
      <c r="BC653" s="31"/>
      <c r="BD653" s="31"/>
      <c r="BE653" s="31"/>
      <c r="BF653" s="31"/>
      <c r="BG653" s="31"/>
      <c r="BH653" s="31"/>
      <c r="BI653" s="31"/>
      <c r="BJ653" s="31"/>
      <c r="BK653" s="31"/>
      <c r="BL653" s="31"/>
      <c r="BM653" s="31"/>
      <c r="BN653" s="31"/>
      <c r="BO653" s="31"/>
      <c r="BP653" s="31"/>
      <c r="BQ653" s="31"/>
      <c r="BR653" s="31"/>
      <c r="BS653" s="31"/>
      <c r="BT653" s="31"/>
      <c r="BU653" s="31"/>
      <c r="BV653" s="31"/>
      <c r="BW653" s="31"/>
      <c r="BX653" s="31"/>
      <c r="BY653" s="31"/>
      <c r="BZ653" s="31"/>
      <c r="CA653" s="31"/>
      <c r="CB653" s="31"/>
      <c r="CC653" s="31"/>
      <c r="CD653" s="31"/>
      <c r="CE653" s="31"/>
      <c r="CF653" s="31"/>
      <c r="CG653" s="31"/>
      <c r="CH653" s="31"/>
      <c r="CI653" s="31"/>
      <c r="CJ653" s="31"/>
      <c r="CK653" s="31"/>
      <c r="CL653" s="31"/>
      <c r="CM653" s="31"/>
      <c r="CN653" s="31"/>
      <c r="CO653" s="31"/>
      <c r="CP653" s="31"/>
    </row>
    <row r="654" spans="23:94">
      <c r="W654" s="31"/>
      <c r="X654" s="31"/>
      <c r="Y654" s="31"/>
      <c r="Z654" s="31"/>
      <c r="AA654" s="31"/>
      <c r="AB654" s="31"/>
      <c r="AC654" s="31"/>
      <c r="AD654" s="31"/>
      <c r="AE654" s="31"/>
      <c r="AF654" s="31"/>
      <c r="AG654" s="31"/>
      <c r="AH654" s="31"/>
      <c r="AI654" s="31"/>
      <c r="AJ654" s="31"/>
      <c r="AK654" s="31"/>
      <c r="AL654" s="31"/>
      <c r="AM654" s="31"/>
      <c r="AN654" s="31"/>
      <c r="AO654" s="31"/>
      <c r="AP654" s="31"/>
      <c r="AQ654" s="31"/>
      <c r="AR654" s="31"/>
      <c r="AS654" s="31"/>
      <c r="AT654" s="31"/>
      <c r="AU654" s="31"/>
      <c r="AV654" s="31"/>
      <c r="AW654" s="31"/>
      <c r="AX654" s="31"/>
      <c r="AY654" s="31"/>
      <c r="AZ654" s="31"/>
      <c r="BA654" s="31"/>
      <c r="BB654" s="31"/>
      <c r="BC654" s="31"/>
      <c r="BD654" s="31"/>
      <c r="BE654" s="31"/>
      <c r="BF654" s="31"/>
      <c r="BG654" s="31"/>
      <c r="BH654" s="31"/>
      <c r="BI654" s="31"/>
      <c r="BJ654" s="31"/>
      <c r="BK654" s="31"/>
      <c r="BL654" s="31"/>
      <c r="BM654" s="31"/>
      <c r="BN654" s="31"/>
      <c r="BO654" s="31"/>
      <c r="BP654" s="31"/>
      <c r="BQ654" s="31"/>
      <c r="BR654" s="31"/>
      <c r="BS654" s="31"/>
      <c r="BT654" s="31"/>
      <c r="BU654" s="31"/>
      <c r="BV654" s="31"/>
      <c r="BW654" s="31"/>
      <c r="BX654" s="31"/>
      <c r="BY654" s="31"/>
      <c r="BZ654" s="31"/>
      <c r="CA654" s="31"/>
      <c r="CB654" s="31"/>
      <c r="CC654" s="31"/>
      <c r="CD654" s="31"/>
      <c r="CE654" s="31"/>
      <c r="CF654" s="31"/>
      <c r="CG654" s="31"/>
      <c r="CH654" s="31"/>
      <c r="CI654" s="31"/>
      <c r="CJ654" s="31"/>
      <c r="CK654" s="31"/>
      <c r="CL654" s="31"/>
      <c r="CM654" s="31"/>
      <c r="CN654" s="31"/>
      <c r="CO654" s="31"/>
      <c r="CP654" s="31"/>
    </row>
    <row r="655" spans="23:94">
      <c r="W655" s="31"/>
      <c r="X655" s="31"/>
      <c r="Y655" s="31"/>
      <c r="Z655" s="31"/>
      <c r="AA655" s="31"/>
      <c r="AB655" s="31"/>
      <c r="AC655" s="31"/>
      <c r="AD655" s="31"/>
      <c r="AE655" s="31"/>
      <c r="AF655" s="31"/>
      <c r="AG655" s="31"/>
      <c r="AH655" s="31"/>
      <c r="AI655" s="31"/>
      <c r="AJ655" s="31"/>
      <c r="AK655" s="31"/>
      <c r="AL655" s="31"/>
      <c r="AM655" s="31"/>
      <c r="AN655" s="31"/>
      <c r="AO655" s="31"/>
      <c r="AP655" s="31"/>
      <c r="AQ655" s="31"/>
      <c r="AR655" s="31"/>
      <c r="AS655" s="31"/>
      <c r="AT655" s="31"/>
      <c r="AU655" s="31"/>
      <c r="AV655" s="31"/>
      <c r="AW655" s="31"/>
      <c r="AX655" s="31"/>
      <c r="AY655" s="31"/>
      <c r="AZ655" s="31"/>
      <c r="BA655" s="31"/>
      <c r="BB655" s="31"/>
      <c r="BC655" s="31"/>
      <c r="BD655" s="31"/>
      <c r="BE655" s="31"/>
      <c r="BF655" s="31"/>
      <c r="BG655" s="31"/>
      <c r="BH655" s="31"/>
      <c r="BI655" s="31"/>
      <c r="BJ655" s="31"/>
      <c r="BK655" s="31"/>
      <c r="BL655" s="31"/>
      <c r="BM655" s="31"/>
      <c r="BN655" s="31"/>
      <c r="BO655" s="31"/>
      <c r="BP655" s="31"/>
      <c r="BQ655" s="31"/>
      <c r="BR655" s="31"/>
      <c r="BS655" s="31"/>
      <c r="BT655" s="31"/>
      <c r="BU655" s="31"/>
      <c r="BV655" s="31"/>
      <c r="BW655" s="31"/>
      <c r="BX655" s="31"/>
      <c r="BY655" s="31"/>
      <c r="BZ655" s="31"/>
      <c r="CA655" s="31"/>
      <c r="CB655" s="31"/>
      <c r="CC655" s="31"/>
      <c r="CD655" s="31"/>
      <c r="CE655" s="31"/>
      <c r="CF655" s="31"/>
      <c r="CG655" s="31"/>
      <c r="CH655" s="31"/>
      <c r="CI655" s="31"/>
      <c r="CJ655" s="31"/>
      <c r="CK655" s="31"/>
      <c r="CL655" s="31"/>
      <c r="CM655" s="31"/>
      <c r="CN655" s="31"/>
      <c r="CO655" s="31"/>
      <c r="CP655" s="31"/>
    </row>
    <row r="656" spans="23:94">
      <c r="W656" s="31"/>
      <c r="X656" s="31"/>
      <c r="Y656" s="31"/>
      <c r="Z656" s="31"/>
      <c r="AA656" s="31"/>
      <c r="AB656" s="31"/>
      <c r="AC656" s="31"/>
      <c r="AD656" s="31"/>
      <c r="AE656" s="31"/>
      <c r="AF656" s="31"/>
      <c r="AG656" s="31"/>
      <c r="AH656" s="31"/>
      <c r="AI656" s="31"/>
      <c r="AJ656" s="31"/>
      <c r="AK656" s="31"/>
      <c r="AL656" s="31"/>
      <c r="AM656" s="31"/>
      <c r="AN656" s="31"/>
      <c r="AO656" s="31"/>
      <c r="AP656" s="31"/>
      <c r="AQ656" s="31"/>
      <c r="AR656" s="31"/>
      <c r="AS656" s="31"/>
      <c r="AT656" s="31"/>
      <c r="AU656" s="31"/>
      <c r="AV656" s="31"/>
      <c r="AW656" s="31"/>
      <c r="AX656" s="31"/>
      <c r="AY656" s="31"/>
      <c r="AZ656" s="31"/>
      <c r="BA656" s="31"/>
      <c r="BB656" s="31"/>
      <c r="BC656" s="31"/>
      <c r="BD656" s="31"/>
      <c r="BE656" s="31"/>
      <c r="BF656" s="31"/>
      <c r="BG656" s="31"/>
      <c r="BH656" s="31"/>
      <c r="BI656" s="31"/>
      <c r="BJ656" s="31"/>
      <c r="BK656" s="31"/>
      <c r="BL656" s="31"/>
      <c r="BM656" s="31"/>
      <c r="BN656" s="31"/>
      <c r="BO656" s="31"/>
      <c r="BP656" s="31"/>
      <c r="BQ656" s="31"/>
      <c r="BR656" s="31"/>
      <c r="BS656" s="31"/>
      <c r="BT656" s="31"/>
      <c r="BU656" s="31"/>
      <c r="BV656" s="31"/>
      <c r="BW656" s="31"/>
      <c r="BX656" s="31"/>
      <c r="BY656" s="31"/>
      <c r="BZ656" s="31"/>
      <c r="CA656" s="31"/>
      <c r="CB656" s="31"/>
      <c r="CC656" s="31"/>
      <c r="CD656" s="31"/>
      <c r="CE656" s="31"/>
      <c r="CF656" s="31"/>
      <c r="CG656" s="31"/>
      <c r="CH656" s="31"/>
      <c r="CI656" s="31"/>
      <c r="CJ656" s="31"/>
      <c r="CK656" s="31"/>
      <c r="CL656" s="31"/>
      <c r="CM656" s="31"/>
      <c r="CN656" s="31"/>
      <c r="CO656" s="31"/>
      <c r="CP656" s="31"/>
    </row>
    <row r="657" spans="23:94">
      <c r="W657" s="31"/>
      <c r="X657" s="31"/>
      <c r="Y657" s="31"/>
      <c r="Z657" s="31"/>
      <c r="AA657" s="31"/>
      <c r="AB657" s="31"/>
      <c r="AC657" s="31"/>
      <c r="AD657" s="31"/>
      <c r="AE657" s="31"/>
      <c r="AF657" s="31"/>
      <c r="AG657" s="31"/>
      <c r="AH657" s="31"/>
      <c r="AI657" s="31"/>
      <c r="AJ657" s="31"/>
      <c r="AK657" s="31"/>
      <c r="AL657" s="31"/>
      <c r="AM657" s="31"/>
      <c r="AN657" s="31"/>
      <c r="AO657" s="31"/>
      <c r="AP657" s="31"/>
      <c r="AQ657" s="31"/>
      <c r="AR657" s="31"/>
      <c r="AS657" s="31"/>
      <c r="AT657" s="31"/>
      <c r="AU657" s="31"/>
      <c r="AV657" s="31"/>
      <c r="AW657" s="31"/>
      <c r="AX657" s="31"/>
      <c r="AY657" s="31"/>
      <c r="AZ657" s="31"/>
      <c r="BA657" s="31"/>
      <c r="BB657" s="31"/>
      <c r="BC657" s="31"/>
      <c r="BD657" s="31"/>
      <c r="BE657" s="31"/>
      <c r="BF657" s="31"/>
      <c r="BG657" s="31"/>
      <c r="BH657" s="31"/>
      <c r="BI657" s="31"/>
      <c r="BJ657" s="31"/>
      <c r="BK657" s="31"/>
      <c r="BL657" s="31"/>
      <c r="BM657" s="31"/>
      <c r="BN657" s="31"/>
      <c r="BO657" s="31"/>
      <c r="BP657" s="31"/>
      <c r="BQ657" s="31"/>
      <c r="BR657" s="31"/>
      <c r="BS657" s="31"/>
      <c r="BT657" s="31"/>
      <c r="BU657" s="31"/>
      <c r="BV657" s="31"/>
      <c r="BW657" s="31"/>
      <c r="BX657" s="31"/>
      <c r="BY657" s="31"/>
      <c r="BZ657" s="31"/>
      <c r="CA657" s="31"/>
      <c r="CB657" s="31"/>
      <c r="CC657" s="31"/>
      <c r="CD657" s="31"/>
      <c r="CE657" s="31"/>
      <c r="CF657" s="31"/>
      <c r="CG657" s="31"/>
      <c r="CH657" s="31"/>
      <c r="CI657" s="31"/>
      <c r="CJ657" s="31"/>
      <c r="CK657" s="31"/>
      <c r="CL657" s="31"/>
      <c r="CM657" s="31"/>
      <c r="CN657" s="31"/>
      <c r="CO657" s="31"/>
      <c r="CP657" s="31"/>
    </row>
    <row r="658" spans="23:94">
      <c r="W658" s="31"/>
      <c r="X658" s="31"/>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c r="BX658" s="31"/>
      <c r="BY658" s="31"/>
      <c r="BZ658" s="31"/>
      <c r="CA658" s="31"/>
      <c r="CB658" s="31"/>
      <c r="CC658" s="31"/>
      <c r="CD658" s="31"/>
      <c r="CE658" s="31"/>
      <c r="CF658" s="31"/>
      <c r="CG658" s="31"/>
      <c r="CH658" s="31"/>
      <c r="CI658" s="31"/>
      <c r="CJ658" s="31"/>
      <c r="CK658" s="31"/>
      <c r="CL658" s="31"/>
      <c r="CM658" s="31"/>
      <c r="CN658" s="31"/>
      <c r="CO658" s="31"/>
      <c r="CP658" s="31"/>
    </row>
    <row r="659" spans="23:94">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row>
    <row r="660" spans="23:94">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row>
    <row r="661" spans="23:94">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c r="BX661" s="31"/>
      <c r="BY661" s="31"/>
      <c r="BZ661" s="31"/>
      <c r="CA661" s="31"/>
      <c r="CB661" s="31"/>
      <c r="CC661" s="31"/>
      <c r="CD661" s="31"/>
      <c r="CE661" s="31"/>
      <c r="CF661" s="31"/>
      <c r="CG661" s="31"/>
      <c r="CH661" s="31"/>
      <c r="CI661" s="31"/>
      <c r="CJ661" s="31"/>
      <c r="CK661" s="31"/>
      <c r="CL661" s="31"/>
      <c r="CM661" s="31"/>
      <c r="CN661" s="31"/>
      <c r="CO661" s="31"/>
      <c r="CP661" s="31"/>
    </row>
    <row r="662" spans="23:94">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row>
    <row r="663" spans="23:94">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row>
    <row r="664" spans="23:94">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row>
    <row r="665" spans="23:94">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row>
    <row r="666" spans="23:94">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row>
    <row r="667" spans="23:94">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row>
    <row r="668" spans="23:94">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row>
    <row r="669" spans="23:94">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row>
    <row r="670" spans="23:94">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row>
    <row r="671" spans="23:94">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row>
    <row r="672" spans="23:94">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row>
    <row r="673" spans="23:94">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row>
    <row r="674" spans="23:94">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row>
    <row r="675" spans="23:94">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row>
    <row r="676" spans="23:94">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row>
    <row r="677" spans="23:94">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c r="BX677" s="31"/>
      <c r="BY677" s="31"/>
      <c r="BZ677" s="31"/>
      <c r="CA677" s="31"/>
      <c r="CB677" s="31"/>
      <c r="CC677" s="31"/>
      <c r="CD677" s="31"/>
      <c r="CE677" s="31"/>
      <c r="CF677" s="31"/>
      <c r="CG677" s="31"/>
      <c r="CH677" s="31"/>
      <c r="CI677" s="31"/>
      <c r="CJ677" s="31"/>
      <c r="CK677" s="31"/>
      <c r="CL677" s="31"/>
      <c r="CM677" s="31"/>
      <c r="CN677" s="31"/>
      <c r="CO677" s="31"/>
      <c r="CP677" s="31"/>
    </row>
    <row r="678" spans="23:94">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row>
    <row r="679" spans="23:94">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row>
    <row r="680" spans="23:94">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row>
    <row r="681" spans="23:94">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row>
    <row r="682" spans="23:94">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row>
    <row r="683" spans="23:94">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row>
    <row r="684" spans="23:94">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row>
    <row r="685" spans="23:94">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row>
    <row r="686" spans="23:94">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row>
    <row r="687" spans="23:94">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c r="BQ687" s="31"/>
      <c r="BR687" s="31"/>
      <c r="BS687" s="31"/>
      <c r="BT687" s="31"/>
      <c r="BU687" s="31"/>
      <c r="BV687" s="31"/>
      <c r="BW687" s="31"/>
      <c r="BX687" s="31"/>
      <c r="BY687" s="31"/>
      <c r="BZ687" s="31"/>
      <c r="CA687" s="31"/>
      <c r="CB687" s="31"/>
      <c r="CC687" s="31"/>
      <c r="CD687" s="31"/>
      <c r="CE687" s="31"/>
      <c r="CF687" s="31"/>
      <c r="CG687" s="31"/>
      <c r="CH687" s="31"/>
      <c r="CI687" s="31"/>
      <c r="CJ687" s="31"/>
      <c r="CK687" s="31"/>
      <c r="CL687" s="31"/>
      <c r="CM687" s="31"/>
      <c r="CN687" s="31"/>
      <c r="CO687" s="31"/>
      <c r="CP687" s="31"/>
    </row>
    <row r="688" spans="23:94">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row>
    <row r="689" spans="23:94">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row>
    <row r="690" spans="23:94">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row>
    <row r="691" spans="23:94">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c r="BQ691" s="31"/>
      <c r="BR691" s="31"/>
      <c r="BS691" s="31"/>
      <c r="BT691" s="31"/>
      <c r="BU691" s="31"/>
      <c r="BV691" s="31"/>
      <c r="BW691" s="31"/>
      <c r="BX691" s="31"/>
      <c r="BY691" s="31"/>
      <c r="BZ691" s="31"/>
      <c r="CA691" s="31"/>
      <c r="CB691" s="31"/>
      <c r="CC691" s="31"/>
      <c r="CD691" s="31"/>
      <c r="CE691" s="31"/>
      <c r="CF691" s="31"/>
      <c r="CG691" s="31"/>
      <c r="CH691" s="31"/>
      <c r="CI691" s="31"/>
      <c r="CJ691" s="31"/>
      <c r="CK691" s="31"/>
      <c r="CL691" s="31"/>
      <c r="CM691" s="31"/>
      <c r="CN691" s="31"/>
      <c r="CO691" s="31"/>
      <c r="CP691" s="31"/>
    </row>
    <row r="692" spans="23:94">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row>
    <row r="693" spans="23:94">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row>
    <row r="694" spans="23:94">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row>
    <row r="695" spans="23:94">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row>
    <row r="696" spans="23:94">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row>
    <row r="697" spans="23:94">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row>
    <row r="698" spans="23:94">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row>
    <row r="699" spans="23:94">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row>
    <row r="700" spans="23:94">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row>
    <row r="701" spans="23:94">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row>
    <row r="702" spans="23:94">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c r="BQ702" s="31"/>
      <c r="BR702" s="31"/>
      <c r="BS702" s="31"/>
      <c r="BT702" s="31"/>
      <c r="BU702" s="31"/>
      <c r="BV702" s="31"/>
      <c r="BW702" s="31"/>
      <c r="BX702" s="31"/>
      <c r="BY702" s="31"/>
      <c r="BZ702" s="31"/>
      <c r="CA702" s="31"/>
      <c r="CB702" s="31"/>
      <c r="CC702" s="31"/>
      <c r="CD702" s="31"/>
      <c r="CE702" s="31"/>
      <c r="CF702" s="31"/>
      <c r="CG702" s="31"/>
      <c r="CH702" s="31"/>
      <c r="CI702" s="31"/>
      <c r="CJ702" s="31"/>
      <c r="CK702" s="31"/>
      <c r="CL702" s="31"/>
      <c r="CM702" s="31"/>
      <c r="CN702" s="31"/>
      <c r="CO702" s="31"/>
      <c r="CP702" s="31"/>
    </row>
    <row r="703" spans="23:94">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c r="BQ703" s="31"/>
      <c r="BR703" s="31"/>
      <c r="BS703" s="31"/>
      <c r="BT703" s="31"/>
      <c r="BU703" s="31"/>
      <c r="BV703" s="31"/>
      <c r="BW703" s="31"/>
      <c r="BX703" s="31"/>
      <c r="BY703" s="31"/>
      <c r="BZ703" s="31"/>
      <c r="CA703" s="31"/>
      <c r="CB703" s="31"/>
      <c r="CC703" s="31"/>
      <c r="CD703" s="31"/>
      <c r="CE703" s="31"/>
      <c r="CF703" s="31"/>
      <c r="CG703" s="31"/>
      <c r="CH703" s="31"/>
      <c r="CI703" s="31"/>
      <c r="CJ703" s="31"/>
      <c r="CK703" s="31"/>
      <c r="CL703" s="31"/>
      <c r="CM703" s="31"/>
      <c r="CN703" s="31"/>
      <c r="CO703" s="31"/>
      <c r="CP703" s="31"/>
    </row>
    <row r="704" spans="23:94">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c r="BQ704" s="31"/>
      <c r="BR704" s="31"/>
      <c r="BS704" s="31"/>
      <c r="BT704" s="31"/>
      <c r="BU704" s="31"/>
      <c r="BV704" s="31"/>
      <c r="BW704" s="31"/>
      <c r="BX704" s="31"/>
      <c r="BY704" s="31"/>
      <c r="BZ704" s="31"/>
      <c r="CA704" s="31"/>
      <c r="CB704" s="31"/>
      <c r="CC704" s="31"/>
      <c r="CD704" s="31"/>
      <c r="CE704" s="31"/>
      <c r="CF704" s="31"/>
      <c r="CG704" s="31"/>
      <c r="CH704" s="31"/>
      <c r="CI704" s="31"/>
      <c r="CJ704" s="31"/>
      <c r="CK704" s="31"/>
      <c r="CL704" s="31"/>
      <c r="CM704" s="31"/>
      <c r="CN704" s="31"/>
      <c r="CO704" s="31"/>
      <c r="CP704" s="31"/>
    </row>
    <row r="705" spans="23:94">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c r="BQ705" s="31"/>
      <c r="BR705" s="31"/>
      <c r="BS705" s="31"/>
      <c r="BT705" s="31"/>
      <c r="BU705" s="31"/>
      <c r="BV705" s="31"/>
      <c r="BW705" s="31"/>
      <c r="BX705" s="31"/>
      <c r="BY705" s="31"/>
      <c r="BZ705" s="31"/>
      <c r="CA705" s="31"/>
      <c r="CB705" s="31"/>
      <c r="CC705" s="31"/>
      <c r="CD705" s="31"/>
      <c r="CE705" s="31"/>
      <c r="CF705" s="31"/>
      <c r="CG705" s="31"/>
      <c r="CH705" s="31"/>
      <c r="CI705" s="31"/>
      <c r="CJ705" s="31"/>
      <c r="CK705" s="31"/>
      <c r="CL705" s="31"/>
      <c r="CM705" s="31"/>
      <c r="CN705" s="31"/>
      <c r="CO705" s="31"/>
      <c r="CP705" s="31"/>
    </row>
    <row r="706" spans="23:94">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c r="BQ706" s="31"/>
      <c r="BR706" s="31"/>
      <c r="BS706" s="31"/>
      <c r="BT706" s="31"/>
      <c r="BU706" s="31"/>
      <c r="BV706" s="31"/>
      <c r="BW706" s="31"/>
      <c r="BX706" s="31"/>
      <c r="BY706" s="31"/>
      <c r="BZ706" s="31"/>
      <c r="CA706" s="31"/>
      <c r="CB706" s="31"/>
      <c r="CC706" s="31"/>
      <c r="CD706" s="31"/>
      <c r="CE706" s="31"/>
      <c r="CF706" s="31"/>
      <c r="CG706" s="31"/>
      <c r="CH706" s="31"/>
      <c r="CI706" s="31"/>
      <c r="CJ706" s="31"/>
      <c r="CK706" s="31"/>
      <c r="CL706" s="31"/>
      <c r="CM706" s="31"/>
      <c r="CN706" s="31"/>
      <c r="CO706" s="31"/>
      <c r="CP706" s="31"/>
    </row>
    <row r="707" spans="23:94">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c r="BQ707" s="31"/>
      <c r="BR707" s="31"/>
      <c r="BS707" s="31"/>
      <c r="BT707" s="31"/>
      <c r="BU707" s="31"/>
      <c r="BV707" s="31"/>
      <c r="BW707" s="31"/>
      <c r="BX707" s="31"/>
      <c r="BY707" s="31"/>
      <c r="BZ707" s="31"/>
      <c r="CA707" s="31"/>
      <c r="CB707" s="31"/>
      <c r="CC707" s="31"/>
      <c r="CD707" s="31"/>
      <c r="CE707" s="31"/>
      <c r="CF707" s="31"/>
      <c r="CG707" s="31"/>
      <c r="CH707" s="31"/>
      <c r="CI707" s="31"/>
      <c r="CJ707" s="31"/>
      <c r="CK707" s="31"/>
      <c r="CL707" s="31"/>
      <c r="CM707" s="31"/>
      <c r="CN707" s="31"/>
      <c r="CO707" s="31"/>
      <c r="CP707" s="31"/>
    </row>
    <row r="708" spans="23:94">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c r="AU708" s="31"/>
      <c r="AV708" s="31"/>
      <c r="AW708" s="31"/>
      <c r="AX708" s="31"/>
      <c r="AY708" s="31"/>
      <c r="AZ708" s="31"/>
      <c r="BA708" s="31"/>
      <c r="BB708" s="31"/>
      <c r="BC708" s="31"/>
      <c r="BD708" s="31"/>
      <c r="BE708" s="31"/>
      <c r="BF708" s="31"/>
      <c r="BG708" s="31"/>
      <c r="BH708" s="31"/>
      <c r="BI708" s="31"/>
      <c r="BJ708" s="31"/>
      <c r="BK708" s="31"/>
      <c r="BL708" s="31"/>
      <c r="BM708" s="31"/>
      <c r="BN708" s="31"/>
      <c r="BO708" s="31"/>
      <c r="BP708" s="31"/>
      <c r="BQ708" s="31"/>
      <c r="BR708" s="31"/>
      <c r="BS708" s="31"/>
      <c r="BT708" s="31"/>
      <c r="BU708" s="31"/>
      <c r="BV708" s="31"/>
      <c r="BW708" s="31"/>
      <c r="BX708" s="31"/>
      <c r="BY708" s="31"/>
      <c r="BZ708" s="31"/>
      <c r="CA708" s="31"/>
      <c r="CB708" s="31"/>
      <c r="CC708" s="31"/>
      <c r="CD708" s="31"/>
      <c r="CE708" s="31"/>
      <c r="CF708" s="31"/>
      <c r="CG708" s="31"/>
      <c r="CH708" s="31"/>
      <c r="CI708" s="31"/>
      <c r="CJ708" s="31"/>
      <c r="CK708" s="31"/>
      <c r="CL708" s="31"/>
      <c r="CM708" s="31"/>
      <c r="CN708" s="31"/>
      <c r="CO708" s="31"/>
      <c r="CP708" s="31"/>
    </row>
    <row r="709" spans="23:94">
      <c r="W709" s="31"/>
      <c r="X709" s="31"/>
      <c r="Y709" s="31"/>
      <c r="Z709" s="31"/>
      <c r="AA709" s="31"/>
      <c r="AB709" s="31"/>
      <c r="AC709" s="31"/>
      <c r="AD709" s="31"/>
      <c r="AE709" s="31"/>
      <c r="AF709" s="31"/>
      <c r="AG709" s="31"/>
      <c r="AH709" s="31"/>
      <c r="AI709" s="31"/>
      <c r="AJ709" s="31"/>
      <c r="AK709" s="31"/>
      <c r="AL709" s="31"/>
      <c r="AM709" s="31"/>
      <c r="AN709" s="31"/>
      <c r="AO709" s="31"/>
      <c r="AP709" s="31"/>
      <c r="AQ709" s="31"/>
      <c r="AR709" s="31"/>
      <c r="AS709" s="31"/>
      <c r="AT709" s="31"/>
      <c r="AU709" s="31"/>
      <c r="AV709" s="31"/>
      <c r="AW709" s="31"/>
      <c r="AX709" s="31"/>
      <c r="AY709" s="31"/>
      <c r="AZ709" s="31"/>
      <c r="BA709" s="31"/>
      <c r="BB709" s="31"/>
      <c r="BC709" s="31"/>
      <c r="BD709" s="31"/>
      <c r="BE709" s="31"/>
      <c r="BF709" s="31"/>
      <c r="BG709" s="31"/>
      <c r="BH709" s="31"/>
      <c r="BI709" s="31"/>
      <c r="BJ709" s="31"/>
      <c r="BK709" s="31"/>
      <c r="BL709" s="31"/>
      <c r="BM709" s="31"/>
      <c r="BN709" s="31"/>
      <c r="BO709" s="31"/>
      <c r="BP709" s="31"/>
      <c r="BQ709" s="31"/>
      <c r="BR709" s="31"/>
      <c r="BS709" s="31"/>
      <c r="BT709" s="31"/>
      <c r="BU709" s="31"/>
      <c r="BV709" s="31"/>
      <c r="BW709" s="31"/>
      <c r="BX709" s="31"/>
      <c r="BY709" s="31"/>
      <c r="BZ709" s="31"/>
      <c r="CA709" s="31"/>
      <c r="CB709" s="31"/>
      <c r="CC709" s="31"/>
      <c r="CD709" s="31"/>
      <c r="CE709" s="31"/>
      <c r="CF709" s="31"/>
      <c r="CG709" s="31"/>
      <c r="CH709" s="31"/>
      <c r="CI709" s="31"/>
      <c r="CJ709" s="31"/>
      <c r="CK709" s="31"/>
      <c r="CL709" s="31"/>
      <c r="CM709" s="31"/>
      <c r="CN709" s="31"/>
      <c r="CO709" s="31"/>
      <c r="CP709" s="31"/>
    </row>
    <row r="710" spans="23:94">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c r="AU710" s="31"/>
      <c r="AV710" s="31"/>
      <c r="AW710" s="31"/>
      <c r="AX710" s="31"/>
      <c r="AY710" s="31"/>
      <c r="AZ710" s="31"/>
      <c r="BA710" s="31"/>
      <c r="BB710" s="31"/>
      <c r="BC710" s="31"/>
      <c r="BD710" s="31"/>
      <c r="BE710" s="31"/>
      <c r="BF710" s="31"/>
      <c r="BG710" s="31"/>
      <c r="BH710" s="31"/>
      <c r="BI710" s="31"/>
      <c r="BJ710" s="31"/>
      <c r="BK710" s="31"/>
      <c r="BL710" s="31"/>
      <c r="BM710" s="31"/>
      <c r="BN710" s="31"/>
      <c r="BO710" s="31"/>
      <c r="BP710" s="31"/>
      <c r="BQ710" s="31"/>
      <c r="BR710" s="31"/>
      <c r="BS710" s="31"/>
      <c r="BT710" s="31"/>
      <c r="BU710" s="31"/>
      <c r="BV710" s="31"/>
      <c r="BW710" s="31"/>
      <c r="BX710" s="31"/>
      <c r="BY710" s="31"/>
      <c r="BZ710" s="31"/>
      <c r="CA710" s="31"/>
      <c r="CB710" s="31"/>
      <c r="CC710" s="31"/>
      <c r="CD710" s="31"/>
      <c r="CE710" s="31"/>
      <c r="CF710" s="31"/>
      <c r="CG710" s="31"/>
      <c r="CH710" s="31"/>
      <c r="CI710" s="31"/>
      <c r="CJ710" s="31"/>
      <c r="CK710" s="31"/>
      <c r="CL710" s="31"/>
      <c r="CM710" s="31"/>
      <c r="CN710" s="31"/>
      <c r="CO710" s="31"/>
      <c r="CP710" s="31"/>
    </row>
    <row r="711" spans="23:94">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1"/>
      <c r="BO711" s="31"/>
      <c r="BP711" s="31"/>
      <c r="BQ711" s="31"/>
      <c r="BR711" s="31"/>
      <c r="BS711" s="31"/>
      <c r="BT711" s="31"/>
      <c r="BU711" s="31"/>
      <c r="BV711" s="31"/>
      <c r="BW711" s="31"/>
      <c r="BX711" s="31"/>
      <c r="BY711" s="31"/>
      <c r="BZ711" s="31"/>
      <c r="CA711" s="31"/>
      <c r="CB711" s="31"/>
      <c r="CC711" s="31"/>
      <c r="CD711" s="31"/>
      <c r="CE711" s="31"/>
      <c r="CF711" s="31"/>
      <c r="CG711" s="31"/>
      <c r="CH711" s="31"/>
      <c r="CI711" s="31"/>
      <c r="CJ711" s="31"/>
      <c r="CK711" s="31"/>
      <c r="CL711" s="31"/>
      <c r="CM711" s="31"/>
      <c r="CN711" s="31"/>
      <c r="CO711" s="31"/>
      <c r="CP711" s="31"/>
    </row>
    <row r="712" spans="23:94">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1"/>
      <c r="BO712" s="31"/>
      <c r="BP712" s="31"/>
      <c r="BQ712" s="31"/>
      <c r="BR712" s="31"/>
      <c r="BS712" s="31"/>
      <c r="BT712" s="31"/>
      <c r="BU712" s="31"/>
      <c r="BV712" s="31"/>
      <c r="BW712" s="31"/>
      <c r="BX712" s="31"/>
      <c r="BY712" s="31"/>
      <c r="BZ712" s="31"/>
      <c r="CA712" s="31"/>
      <c r="CB712" s="31"/>
      <c r="CC712" s="31"/>
      <c r="CD712" s="31"/>
      <c r="CE712" s="31"/>
      <c r="CF712" s="31"/>
      <c r="CG712" s="31"/>
      <c r="CH712" s="31"/>
      <c r="CI712" s="31"/>
      <c r="CJ712" s="31"/>
      <c r="CK712" s="31"/>
      <c r="CL712" s="31"/>
      <c r="CM712" s="31"/>
      <c r="CN712" s="31"/>
      <c r="CO712" s="31"/>
      <c r="CP712" s="31"/>
    </row>
    <row r="713" spans="23:94">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31"/>
      <c r="BM713" s="31"/>
      <c r="BN713" s="31"/>
      <c r="BO713" s="31"/>
      <c r="BP713" s="31"/>
      <c r="BQ713" s="31"/>
      <c r="BR713" s="31"/>
      <c r="BS713" s="31"/>
      <c r="BT713" s="31"/>
      <c r="BU713" s="31"/>
      <c r="BV713" s="31"/>
      <c r="BW713" s="31"/>
      <c r="BX713" s="31"/>
      <c r="BY713" s="31"/>
      <c r="BZ713" s="31"/>
      <c r="CA713" s="31"/>
      <c r="CB713" s="31"/>
      <c r="CC713" s="31"/>
      <c r="CD713" s="31"/>
      <c r="CE713" s="31"/>
      <c r="CF713" s="31"/>
      <c r="CG713" s="31"/>
      <c r="CH713" s="31"/>
      <c r="CI713" s="31"/>
      <c r="CJ713" s="31"/>
      <c r="CK713" s="31"/>
      <c r="CL713" s="31"/>
      <c r="CM713" s="31"/>
      <c r="CN713" s="31"/>
      <c r="CO713" s="31"/>
      <c r="CP713" s="31"/>
    </row>
    <row r="714" spans="23:94">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31"/>
      <c r="BM714" s="31"/>
      <c r="BN714" s="31"/>
      <c r="BO714" s="31"/>
      <c r="BP714" s="31"/>
      <c r="BQ714" s="31"/>
      <c r="BR714" s="31"/>
      <c r="BS714" s="31"/>
      <c r="BT714" s="31"/>
      <c r="BU714" s="31"/>
      <c r="BV714" s="31"/>
      <c r="BW714" s="31"/>
      <c r="BX714" s="31"/>
      <c r="BY714" s="31"/>
      <c r="BZ714" s="31"/>
      <c r="CA714" s="31"/>
      <c r="CB714" s="31"/>
      <c r="CC714" s="31"/>
      <c r="CD714" s="31"/>
      <c r="CE714" s="31"/>
      <c r="CF714" s="31"/>
      <c r="CG714" s="31"/>
      <c r="CH714" s="31"/>
      <c r="CI714" s="31"/>
      <c r="CJ714" s="31"/>
      <c r="CK714" s="31"/>
      <c r="CL714" s="31"/>
      <c r="CM714" s="31"/>
      <c r="CN714" s="31"/>
      <c r="CO714" s="31"/>
      <c r="CP714" s="31"/>
    </row>
    <row r="715" spans="23:94">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c r="BQ715" s="31"/>
      <c r="BR715" s="31"/>
      <c r="BS715" s="31"/>
      <c r="BT715" s="31"/>
      <c r="BU715" s="31"/>
      <c r="BV715" s="31"/>
      <c r="BW715" s="31"/>
      <c r="BX715" s="31"/>
      <c r="BY715" s="31"/>
      <c r="BZ715" s="31"/>
      <c r="CA715" s="31"/>
      <c r="CB715" s="31"/>
      <c r="CC715" s="31"/>
      <c r="CD715" s="31"/>
      <c r="CE715" s="31"/>
      <c r="CF715" s="31"/>
      <c r="CG715" s="31"/>
      <c r="CH715" s="31"/>
      <c r="CI715" s="31"/>
      <c r="CJ715" s="31"/>
      <c r="CK715" s="31"/>
      <c r="CL715" s="31"/>
      <c r="CM715" s="31"/>
      <c r="CN715" s="31"/>
      <c r="CO715" s="31"/>
      <c r="CP715" s="31"/>
    </row>
    <row r="716" spans="23:94">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c r="BQ716" s="31"/>
      <c r="BR716" s="31"/>
      <c r="BS716" s="31"/>
      <c r="BT716" s="31"/>
      <c r="BU716" s="31"/>
      <c r="BV716" s="31"/>
      <c r="BW716" s="31"/>
      <c r="BX716" s="31"/>
      <c r="BY716" s="31"/>
      <c r="BZ716" s="31"/>
      <c r="CA716" s="31"/>
      <c r="CB716" s="31"/>
      <c r="CC716" s="31"/>
      <c r="CD716" s="31"/>
      <c r="CE716" s="31"/>
      <c r="CF716" s="31"/>
      <c r="CG716" s="31"/>
      <c r="CH716" s="31"/>
      <c r="CI716" s="31"/>
      <c r="CJ716" s="31"/>
      <c r="CK716" s="31"/>
      <c r="CL716" s="31"/>
      <c r="CM716" s="31"/>
      <c r="CN716" s="31"/>
      <c r="CO716" s="31"/>
      <c r="CP716" s="31"/>
    </row>
    <row r="717" spans="23:94">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c r="BQ717" s="31"/>
      <c r="BR717" s="31"/>
      <c r="BS717" s="31"/>
      <c r="BT717" s="31"/>
      <c r="BU717" s="31"/>
      <c r="BV717" s="31"/>
      <c r="BW717" s="31"/>
      <c r="BX717" s="31"/>
      <c r="BY717" s="31"/>
      <c r="BZ717" s="31"/>
      <c r="CA717" s="31"/>
      <c r="CB717" s="31"/>
      <c r="CC717" s="31"/>
      <c r="CD717" s="31"/>
      <c r="CE717" s="31"/>
      <c r="CF717" s="31"/>
      <c r="CG717" s="31"/>
      <c r="CH717" s="31"/>
      <c r="CI717" s="31"/>
      <c r="CJ717" s="31"/>
      <c r="CK717" s="31"/>
      <c r="CL717" s="31"/>
      <c r="CM717" s="31"/>
      <c r="CN717" s="31"/>
      <c r="CO717" s="31"/>
      <c r="CP717" s="31"/>
    </row>
    <row r="718" spans="23:94">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row>
    <row r="719" spans="23:94">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c r="BQ719" s="31"/>
      <c r="BR719" s="31"/>
      <c r="BS719" s="31"/>
      <c r="BT719" s="31"/>
      <c r="BU719" s="31"/>
      <c r="BV719" s="31"/>
      <c r="BW719" s="31"/>
      <c r="BX719" s="31"/>
      <c r="BY719" s="31"/>
      <c r="BZ719" s="31"/>
      <c r="CA719" s="31"/>
      <c r="CB719" s="31"/>
      <c r="CC719" s="31"/>
      <c r="CD719" s="31"/>
      <c r="CE719" s="31"/>
      <c r="CF719" s="31"/>
      <c r="CG719" s="31"/>
      <c r="CH719" s="31"/>
      <c r="CI719" s="31"/>
      <c r="CJ719" s="31"/>
      <c r="CK719" s="31"/>
      <c r="CL719" s="31"/>
      <c r="CM719" s="31"/>
      <c r="CN719" s="31"/>
      <c r="CO719" s="31"/>
      <c r="CP719" s="31"/>
    </row>
    <row r="720" spans="23:94">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c r="AU720" s="31"/>
      <c r="AV720" s="31"/>
      <c r="AW720" s="31"/>
      <c r="AX720" s="31"/>
      <c r="AY720" s="31"/>
      <c r="AZ720" s="31"/>
      <c r="BA720" s="31"/>
      <c r="BB720" s="31"/>
      <c r="BC720" s="31"/>
      <c r="BD720" s="31"/>
      <c r="BE720" s="31"/>
      <c r="BF720" s="31"/>
      <c r="BG720" s="31"/>
      <c r="BH720" s="31"/>
      <c r="BI720" s="31"/>
      <c r="BJ720" s="31"/>
      <c r="BK720" s="31"/>
      <c r="BL720" s="31"/>
      <c r="BM720" s="31"/>
      <c r="BN720" s="31"/>
      <c r="BO720" s="31"/>
      <c r="BP720" s="31"/>
      <c r="BQ720" s="31"/>
      <c r="BR720" s="31"/>
      <c r="BS720" s="31"/>
      <c r="BT720" s="31"/>
      <c r="BU720" s="31"/>
      <c r="BV720" s="31"/>
      <c r="BW720" s="31"/>
      <c r="BX720" s="31"/>
      <c r="BY720" s="31"/>
      <c r="BZ720" s="31"/>
      <c r="CA720" s="31"/>
      <c r="CB720" s="31"/>
      <c r="CC720" s="31"/>
      <c r="CD720" s="31"/>
      <c r="CE720" s="31"/>
      <c r="CF720" s="31"/>
      <c r="CG720" s="31"/>
      <c r="CH720" s="31"/>
      <c r="CI720" s="31"/>
      <c r="CJ720" s="31"/>
      <c r="CK720" s="31"/>
      <c r="CL720" s="31"/>
      <c r="CM720" s="31"/>
      <c r="CN720" s="31"/>
      <c r="CO720" s="31"/>
      <c r="CP720" s="31"/>
    </row>
    <row r="721" spans="23:94">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c r="AU721" s="31"/>
      <c r="AV721" s="31"/>
      <c r="AW721" s="31"/>
      <c r="AX721" s="31"/>
      <c r="AY721" s="31"/>
      <c r="AZ721" s="31"/>
      <c r="BA721" s="31"/>
      <c r="BB721" s="31"/>
      <c r="BC721" s="31"/>
      <c r="BD721" s="31"/>
      <c r="BE721" s="31"/>
      <c r="BF721" s="31"/>
      <c r="BG721" s="31"/>
      <c r="BH721" s="31"/>
      <c r="BI721" s="31"/>
      <c r="BJ721" s="31"/>
      <c r="BK721" s="31"/>
      <c r="BL721" s="31"/>
      <c r="BM721" s="31"/>
      <c r="BN721" s="31"/>
      <c r="BO721" s="31"/>
      <c r="BP721" s="31"/>
      <c r="BQ721" s="31"/>
      <c r="BR721" s="31"/>
      <c r="BS721" s="31"/>
      <c r="BT721" s="31"/>
      <c r="BU721" s="31"/>
      <c r="BV721" s="31"/>
      <c r="BW721" s="31"/>
      <c r="BX721" s="31"/>
      <c r="BY721" s="31"/>
      <c r="BZ721" s="31"/>
      <c r="CA721" s="31"/>
      <c r="CB721" s="31"/>
      <c r="CC721" s="31"/>
      <c r="CD721" s="31"/>
      <c r="CE721" s="31"/>
      <c r="CF721" s="31"/>
      <c r="CG721" s="31"/>
      <c r="CH721" s="31"/>
      <c r="CI721" s="31"/>
      <c r="CJ721" s="31"/>
      <c r="CK721" s="31"/>
      <c r="CL721" s="31"/>
      <c r="CM721" s="31"/>
      <c r="CN721" s="31"/>
      <c r="CO721" s="31"/>
      <c r="CP721" s="31"/>
    </row>
    <row r="722" spans="23:94">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c r="AU722" s="31"/>
      <c r="AV722" s="31"/>
      <c r="AW722" s="31"/>
      <c r="AX722" s="31"/>
      <c r="AY722" s="31"/>
      <c r="AZ722" s="31"/>
      <c r="BA722" s="31"/>
      <c r="BB722" s="31"/>
      <c r="BC722" s="31"/>
      <c r="BD722" s="31"/>
      <c r="BE722" s="31"/>
      <c r="BF722" s="31"/>
      <c r="BG722" s="31"/>
      <c r="BH722" s="31"/>
      <c r="BI722" s="31"/>
      <c r="BJ722" s="31"/>
      <c r="BK722" s="31"/>
      <c r="BL722" s="31"/>
      <c r="BM722" s="31"/>
      <c r="BN722" s="31"/>
      <c r="BO722" s="31"/>
      <c r="BP722" s="31"/>
      <c r="BQ722" s="31"/>
      <c r="BR722" s="31"/>
      <c r="BS722" s="31"/>
      <c r="BT722" s="31"/>
      <c r="BU722" s="31"/>
      <c r="BV722" s="31"/>
      <c r="BW722" s="31"/>
      <c r="BX722" s="31"/>
      <c r="BY722" s="31"/>
      <c r="BZ722" s="31"/>
      <c r="CA722" s="31"/>
      <c r="CB722" s="31"/>
      <c r="CC722" s="31"/>
      <c r="CD722" s="31"/>
      <c r="CE722" s="31"/>
      <c r="CF722" s="31"/>
      <c r="CG722" s="31"/>
      <c r="CH722" s="31"/>
      <c r="CI722" s="31"/>
      <c r="CJ722" s="31"/>
      <c r="CK722" s="31"/>
      <c r="CL722" s="31"/>
      <c r="CM722" s="31"/>
      <c r="CN722" s="31"/>
      <c r="CO722" s="31"/>
      <c r="CP722" s="31"/>
    </row>
    <row r="723" spans="23:94">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c r="AU723" s="31"/>
      <c r="AV723" s="31"/>
      <c r="AW723" s="31"/>
      <c r="AX723" s="31"/>
      <c r="AY723" s="31"/>
      <c r="AZ723" s="31"/>
      <c r="BA723" s="31"/>
      <c r="BB723" s="31"/>
      <c r="BC723" s="31"/>
      <c r="BD723" s="31"/>
      <c r="BE723" s="31"/>
      <c r="BF723" s="31"/>
      <c r="BG723" s="31"/>
      <c r="BH723" s="31"/>
      <c r="BI723" s="31"/>
      <c r="BJ723" s="31"/>
      <c r="BK723" s="31"/>
      <c r="BL723" s="31"/>
      <c r="BM723" s="31"/>
      <c r="BN723" s="31"/>
      <c r="BO723" s="31"/>
      <c r="BP723" s="31"/>
      <c r="BQ723" s="31"/>
      <c r="BR723" s="31"/>
      <c r="BS723" s="31"/>
      <c r="BT723" s="31"/>
      <c r="BU723" s="31"/>
      <c r="BV723" s="31"/>
      <c r="BW723" s="31"/>
      <c r="BX723" s="31"/>
      <c r="BY723" s="31"/>
      <c r="BZ723" s="31"/>
      <c r="CA723" s="31"/>
      <c r="CB723" s="31"/>
      <c r="CC723" s="31"/>
      <c r="CD723" s="31"/>
      <c r="CE723" s="31"/>
      <c r="CF723" s="31"/>
      <c r="CG723" s="31"/>
      <c r="CH723" s="31"/>
      <c r="CI723" s="31"/>
      <c r="CJ723" s="31"/>
      <c r="CK723" s="31"/>
      <c r="CL723" s="31"/>
      <c r="CM723" s="31"/>
      <c r="CN723" s="31"/>
      <c r="CO723" s="31"/>
      <c r="CP723" s="31"/>
    </row>
    <row r="724" spans="23:94">
      <c r="W724" s="31"/>
      <c r="X724" s="31"/>
      <c r="Y724" s="31"/>
      <c r="Z724" s="31"/>
      <c r="AA724" s="31"/>
      <c r="AB724" s="31"/>
      <c r="AC724" s="31"/>
      <c r="AD724" s="31"/>
      <c r="AE724" s="31"/>
      <c r="AF724" s="31"/>
      <c r="AG724" s="31"/>
      <c r="AH724" s="31"/>
      <c r="AI724" s="31"/>
      <c r="AJ724" s="31"/>
      <c r="AK724" s="31"/>
      <c r="AL724" s="31"/>
      <c r="AM724" s="31"/>
      <c r="AN724" s="31"/>
      <c r="AO724" s="31"/>
      <c r="AP724" s="31"/>
      <c r="AQ724" s="31"/>
      <c r="AR724" s="31"/>
      <c r="AS724" s="31"/>
      <c r="AT724" s="31"/>
      <c r="AU724" s="31"/>
      <c r="AV724" s="31"/>
      <c r="AW724" s="31"/>
      <c r="AX724" s="31"/>
      <c r="AY724" s="31"/>
      <c r="AZ724" s="31"/>
      <c r="BA724" s="31"/>
      <c r="BB724" s="31"/>
      <c r="BC724" s="31"/>
      <c r="BD724" s="31"/>
      <c r="BE724" s="31"/>
      <c r="BF724" s="31"/>
      <c r="BG724" s="31"/>
      <c r="BH724" s="31"/>
      <c r="BI724" s="31"/>
      <c r="BJ724" s="31"/>
      <c r="BK724" s="31"/>
      <c r="BL724" s="31"/>
      <c r="BM724" s="31"/>
      <c r="BN724" s="31"/>
      <c r="BO724" s="31"/>
      <c r="BP724" s="31"/>
      <c r="BQ724" s="31"/>
      <c r="BR724" s="31"/>
      <c r="BS724" s="31"/>
      <c r="BT724" s="31"/>
      <c r="BU724" s="31"/>
      <c r="BV724" s="31"/>
      <c r="BW724" s="31"/>
      <c r="BX724" s="31"/>
      <c r="BY724" s="31"/>
      <c r="BZ724" s="31"/>
      <c r="CA724" s="31"/>
      <c r="CB724" s="31"/>
      <c r="CC724" s="31"/>
      <c r="CD724" s="31"/>
      <c r="CE724" s="31"/>
      <c r="CF724" s="31"/>
      <c r="CG724" s="31"/>
      <c r="CH724" s="31"/>
      <c r="CI724" s="31"/>
      <c r="CJ724" s="31"/>
      <c r="CK724" s="31"/>
      <c r="CL724" s="31"/>
      <c r="CM724" s="31"/>
      <c r="CN724" s="31"/>
      <c r="CO724" s="31"/>
      <c r="CP724" s="31"/>
    </row>
    <row r="725" spans="23:94">
      <c r="W725" s="31"/>
      <c r="X725" s="31"/>
      <c r="Y725" s="31"/>
      <c r="Z725" s="31"/>
      <c r="AA725" s="31"/>
      <c r="AB725" s="31"/>
      <c r="AC725" s="31"/>
      <c r="AD725" s="31"/>
      <c r="AE725" s="31"/>
      <c r="AF725" s="31"/>
      <c r="AG725" s="31"/>
      <c r="AH725" s="31"/>
      <c r="AI725" s="31"/>
      <c r="AJ725" s="31"/>
      <c r="AK725" s="31"/>
      <c r="AL725" s="31"/>
      <c r="AM725" s="31"/>
      <c r="AN725" s="31"/>
      <c r="AO725" s="31"/>
      <c r="AP725" s="31"/>
      <c r="AQ725" s="31"/>
      <c r="AR725" s="31"/>
      <c r="AS725" s="31"/>
      <c r="AT725" s="31"/>
      <c r="AU725" s="31"/>
      <c r="AV725" s="31"/>
      <c r="AW725" s="31"/>
      <c r="AX725" s="31"/>
      <c r="AY725" s="31"/>
      <c r="AZ725" s="31"/>
      <c r="BA725" s="31"/>
      <c r="BB725" s="31"/>
      <c r="BC725" s="31"/>
      <c r="BD725" s="31"/>
      <c r="BE725" s="31"/>
      <c r="BF725" s="31"/>
      <c r="BG725" s="31"/>
      <c r="BH725" s="31"/>
      <c r="BI725" s="31"/>
      <c r="BJ725" s="31"/>
      <c r="BK725" s="31"/>
      <c r="BL725" s="31"/>
      <c r="BM725" s="31"/>
      <c r="BN725" s="31"/>
      <c r="BO725" s="31"/>
      <c r="BP725" s="31"/>
      <c r="BQ725" s="31"/>
      <c r="BR725" s="31"/>
      <c r="BS725" s="31"/>
      <c r="BT725" s="31"/>
      <c r="BU725" s="31"/>
      <c r="BV725" s="31"/>
      <c r="BW725" s="31"/>
      <c r="BX725" s="31"/>
      <c r="BY725" s="31"/>
      <c r="BZ725" s="31"/>
      <c r="CA725" s="31"/>
      <c r="CB725" s="31"/>
      <c r="CC725" s="31"/>
      <c r="CD725" s="31"/>
      <c r="CE725" s="31"/>
      <c r="CF725" s="31"/>
      <c r="CG725" s="31"/>
      <c r="CH725" s="31"/>
      <c r="CI725" s="31"/>
      <c r="CJ725" s="31"/>
      <c r="CK725" s="31"/>
      <c r="CL725" s="31"/>
      <c r="CM725" s="31"/>
      <c r="CN725" s="31"/>
      <c r="CO725" s="31"/>
      <c r="CP725" s="31"/>
    </row>
    <row r="726" spans="23:94">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c r="BQ726" s="31"/>
      <c r="BR726" s="31"/>
      <c r="BS726" s="31"/>
      <c r="BT726" s="31"/>
      <c r="BU726" s="31"/>
      <c r="BV726" s="31"/>
      <c r="BW726" s="31"/>
      <c r="BX726" s="31"/>
      <c r="BY726" s="31"/>
      <c r="BZ726" s="31"/>
      <c r="CA726" s="31"/>
      <c r="CB726" s="31"/>
      <c r="CC726" s="31"/>
      <c r="CD726" s="31"/>
      <c r="CE726" s="31"/>
      <c r="CF726" s="31"/>
      <c r="CG726" s="31"/>
      <c r="CH726" s="31"/>
      <c r="CI726" s="31"/>
      <c r="CJ726" s="31"/>
      <c r="CK726" s="31"/>
      <c r="CL726" s="31"/>
      <c r="CM726" s="31"/>
      <c r="CN726" s="31"/>
      <c r="CO726" s="31"/>
      <c r="CP726" s="31"/>
    </row>
    <row r="727" spans="23:94">
      <c r="W727" s="31"/>
      <c r="X727" s="31"/>
      <c r="Y727" s="31"/>
      <c r="Z727" s="31"/>
      <c r="AA727" s="31"/>
      <c r="AB727" s="31"/>
      <c r="AC727" s="31"/>
      <c r="AD727" s="31"/>
      <c r="AE727" s="31"/>
      <c r="AF727" s="31"/>
      <c r="AG727" s="31"/>
      <c r="AH727" s="31"/>
      <c r="AI727" s="31"/>
      <c r="AJ727" s="31"/>
      <c r="AK727" s="31"/>
      <c r="AL727" s="31"/>
      <c r="AM727" s="31"/>
      <c r="AN727" s="31"/>
      <c r="AO727" s="31"/>
      <c r="AP727" s="31"/>
      <c r="AQ727" s="31"/>
      <c r="AR727" s="31"/>
      <c r="AS727" s="31"/>
      <c r="AT727" s="31"/>
      <c r="AU727" s="31"/>
      <c r="AV727" s="31"/>
      <c r="AW727" s="31"/>
      <c r="AX727" s="31"/>
      <c r="AY727" s="31"/>
      <c r="AZ727" s="31"/>
      <c r="BA727" s="31"/>
      <c r="BB727" s="31"/>
      <c r="BC727" s="31"/>
      <c r="BD727" s="31"/>
      <c r="BE727" s="31"/>
      <c r="BF727" s="31"/>
      <c r="BG727" s="31"/>
      <c r="BH727" s="31"/>
      <c r="BI727" s="31"/>
      <c r="BJ727" s="31"/>
      <c r="BK727" s="31"/>
      <c r="BL727" s="31"/>
      <c r="BM727" s="31"/>
      <c r="BN727" s="31"/>
      <c r="BO727" s="31"/>
      <c r="BP727" s="31"/>
      <c r="BQ727" s="31"/>
      <c r="BR727" s="31"/>
      <c r="BS727" s="31"/>
      <c r="BT727" s="31"/>
      <c r="BU727" s="31"/>
      <c r="BV727" s="31"/>
      <c r="BW727" s="31"/>
      <c r="BX727" s="31"/>
      <c r="BY727" s="31"/>
      <c r="BZ727" s="31"/>
      <c r="CA727" s="31"/>
      <c r="CB727" s="31"/>
      <c r="CC727" s="31"/>
      <c r="CD727" s="31"/>
      <c r="CE727" s="31"/>
      <c r="CF727" s="31"/>
      <c r="CG727" s="31"/>
      <c r="CH727" s="31"/>
      <c r="CI727" s="31"/>
      <c r="CJ727" s="31"/>
      <c r="CK727" s="31"/>
      <c r="CL727" s="31"/>
      <c r="CM727" s="31"/>
      <c r="CN727" s="31"/>
      <c r="CO727" s="31"/>
      <c r="CP727" s="31"/>
    </row>
    <row r="728" spans="23:94">
      <c r="W728" s="31"/>
      <c r="X728" s="31"/>
      <c r="Y728" s="31"/>
      <c r="Z728" s="31"/>
      <c r="AA728" s="31"/>
      <c r="AB728" s="31"/>
      <c r="AC728" s="31"/>
      <c r="AD728" s="31"/>
      <c r="AE728" s="31"/>
      <c r="AF728" s="31"/>
      <c r="AG728" s="31"/>
      <c r="AH728" s="31"/>
      <c r="AI728" s="31"/>
      <c r="AJ728" s="31"/>
      <c r="AK728" s="31"/>
      <c r="AL728" s="31"/>
      <c r="AM728" s="31"/>
      <c r="AN728" s="31"/>
      <c r="AO728" s="31"/>
      <c r="AP728" s="31"/>
      <c r="AQ728" s="31"/>
      <c r="AR728" s="31"/>
      <c r="AS728" s="31"/>
      <c r="AT728" s="31"/>
      <c r="AU728" s="31"/>
      <c r="AV728" s="31"/>
      <c r="AW728" s="31"/>
      <c r="AX728" s="31"/>
      <c r="AY728" s="31"/>
      <c r="AZ728" s="31"/>
      <c r="BA728" s="31"/>
      <c r="BB728" s="31"/>
      <c r="BC728" s="31"/>
      <c r="BD728" s="31"/>
      <c r="BE728" s="31"/>
      <c r="BF728" s="31"/>
      <c r="BG728" s="31"/>
      <c r="BH728" s="31"/>
      <c r="BI728" s="31"/>
      <c r="BJ728" s="31"/>
      <c r="BK728" s="31"/>
      <c r="BL728" s="31"/>
      <c r="BM728" s="31"/>
      <c r="BN728" s="31"/>
      <c r="BO728" s="31"/>
      <c r="BP728" s="31"/>
      <c r="BQ728" s="31"/>
      <c r="BR728" s="31"/>
      <c r="BS728" s="31"/>
      <c r="BT728" s="31"/>
      <c r="BU728" s="31"/>
      <c r="BV728" s="31"/>
      <c r="BW728" s="31"/>
      <c r="BX728" s="31"/>
      <c r="BY728" s="31"/>
      <c r="BZ728" s="31"/>
      <c r="CA728" s="31"/>
      <c r="CB728" s="31"/>
      <c r="CC728" s="31"/>
      <c r="CD728" s="31"/>
      <c r="CE728" s="31"/>
      <c r="CF728" s="31"/>
      <c r="CG728" s="31"/>
      <c r="CH728" s="31"/>
      <c r="CI728" s="31"/>
      <c r="CJ728" s="31"/>
      <c r="CK728" s="31"/>
      <c r="CL728" s="31"/>
      <c r="CM728" s="31"/>
      <c r="CN728" s="31"/>
      <c r="CO728" s="31"/>
      <c r="CP728" s="31"/>
    </row>
    <row r="729" spans="23:94">
      <c r="W729" s="31"/>
      <c r="X729" s="31"/>
      <c r="Y729" s="31"/>
      <c r="Z729" s="31"/>
      <c r="AA729" s="31"/>
      <c r="AB729" s="31"/>
      <c r="AC729" s="31"/>
      <c r="AD729" s="31"/>
      <c r="AE729" s="31"/>
      <c r="AF729" s="31"/>
      <c r="AG729" s="31"/>
      <c r="AH729" s="31"/>
      <c r="AI729" s="31"/>
      <c r="AJ729" s="31"/>
      <c r="AK729" s="31"/>
      <c r="AL729" s="31"/>
      <c r="AM729" s="31"/>
      <c r="AN729" s="31"/>
      <c r="AO729" s="31"/>
      <c r="AP729" s="31"/>
      <c r="AQ729" s="31"/>
      <c r="AR729" s="31"/>
      <c r="AS729" s="31"/>
      <c r="AT729" s="31"/>
      <c r="AU729" s="31"/>
      <c r="AV729" s="31"/>
      <c r="AW729" s="31"/>
      <c r="AX729" s="31"/>
      <c r="AY729" s="31"/>
      <c r="AZ729" s="31"/>
      <c r="BA729" s="31"/>
      <c r="BB729" s="31"/>
      <c r="BC729" s="31"/>
      <c r="BD729" s="31"/>
      <c r="BE729" s="31"/>
      <c r="BF729" s="31"/>
      <c r="BG729" s="31"/>
      <c r="BH729" s="31"/>
      <c r="BI729" s="31"/>
      <c r="BJ729" s="31"/>
      <c r="BK729" s="31"/>
      <c r="BL729" s="31"/>
      <c r="BM729" s="31"/>
      <c r="BN729" s="31"/>
      <c r="BO729" s="31"/>
      <c r="BP729" s="31"/>
      <c r="BQ729" s="31"/>
      <c r="BR729" s="31"/>
      <c r="BS729" s="31"/>
      <c r="BT729" s="31"/>
      <c r="BU729" s="31"/>
      <c r="BV729" s="31"/>
      <c r="BW729" s="31"/>
      <c r="BX729" s="31"/>
      <c r="BY729" s="31"/>
      <c r="BZ729" s="31"/>
      <c r="CA729" s="31"/>
      <c r="CB729" s="31"/>
      <c r="CC729" s="31"/>
      <c r="CD729" s="31"/>
      <c r="CE729" s="31"/>
      <c r="CF729" s="31"/>
      <c r="CG729" s="31"/>
      <c r="CH729" s="31"/>
      <c r="CI729" s="31"/>
      <c r="CJ729" s="31"/>
      <c r="CK729" s="31"/>
      <c r="CL729" s="31"/>
      <c r="CM729" s="31"/>
      <c r="CN729" s="31"/>
      <c r="CO729" s="31"/>
      <c r="CP729" s="31"/>
    </row>
    <row r="730" spans="23:94">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c r="AU730" s="31"/>
      <c r="AV730" s="31"/>
      <c r="AW730" s="31"/>
      <c r="AX730" s="31"/>
      <c r="AY730" s="31"/>
      <c r="AZ730" s="31"/>
      <c r="BA730" s="31"/>
      <c r="BB730" s="31"/>
      <c r="BC730" s="31"/>
      <c r="BD730" s="31"/>
      <c r="BE730" s="31"/>
      <c r="BF730" s="31"/>
      <c r="BG730" s="31"/>
      <c r="BH730" s="31"/>
      <c r="BI730" s="31"/>
      <c r="BJ730" s="31"/>
      <c r="BK730" s="31"/>
      <c r="BL730" s="31"/>
      <c r="BM730" s="31"/>
      <c r="BN730" s="31"/>
      <c r="BO730" s="31"/>
      <c r="BP730" s="31"/>
      <c r="BQ730" s="31"/>
      <c r="BR730" s="31"/>
      <c r="BS730" s="31"/>
      <c r="BT730" s="31"/>
      <c r="BU730" s="31"/>
      <c r="BV730" s="31"/>
      <c r="BW730" s="31"/>
      <c r="BX730" s="31"/>
      <c r="BY730" s="31"/>
      <c r="BZ730" s="31"/>
      <c r="CA730" s="31"/>
      <c r="CB730" s="31"/>
      <c r="CC730" s="31"/>
      <c r="CD730" s="31"/>
      <c r="CE730" s="31"/>
      <c r="CF730" s="31"/>
      <c r="CG730" s="31"/>
      <c r="CH730" s="31"/>
      <c r="CI730" s="31"/>
      <c r="CJ730" s="31"/>
      <c r="CK730" s="31"/>
      <c r="CL730" s="31"/>
      <c r="CM730" s="31"/>
      <c r="CN730" s="31"/>
      <c r="CO730" s="31"/>
      <c r="CP730" s="31"/>
    </row>
    <row r="731" spans="23:94">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c r="AU731" s="31"/>
      <c r="AV731" s="31"/>
      <c r="AW731" s="31"/>
      <c r="AX731" s="31"/>
      <c r="AY731" s="31"/>
      <c r="AZ731" s="31"/>
      <c r="BA731" s="31"/>
      <c r="BB731" s="31"/>
      <c r="BC731" s="31"/>
      <c r="BD731" s="31"/>
      <c r="BE731" s="31"/>
      <c r="BF731" s="31"/>
      <c r="BG731" s="31"/>
      <c r="BH731" s="31"/>
      <c r="BI731" s="31"/>
      <c r="BJ731" s="31"/>
      <c r="BK731" s="31"/>
      <c r="BL731" s="31"/>
      <c r="BM731" s="31"/>
      <c r="BN731" s="31"/>
      <c r="BO731" s="31"/>
      <c r="BP731" s="31"/>
      <c r="BQ731" s="31"/>
      <c r="BR731" s="31"/>
      <c r="BS731" s="31"/>
      <c r="BT731" s="31"/>
      <c r="BU731" s="31"/>
      <c r="BV731" s="31"/>
      <c r="BW731" s="31"/>
      <c r="BX731" s="31"/>
      <c r="BY731" s="31"/>
      <c r="BZ731" s="31"/>
      <c r="CA731" s="31"/>
      <c r="CB731" s="31"/>
      <c r="CC731" s="31"/>
      <c r="CD731" s="31"/>
      <c r="CE731" s="31"/>
      <c r="CF731" s="31"/>
      <c r="CG731" s="31"/>
      <c r="CH731" s="31"/>
      <c r="CI731" s="31"/>
      <c r="CJ731" s="31"/>
      <c r="CK731" s="31"/>
      <c r="CL731" s="31"/>
      <c r="CM731" s="31"/>
      <c r="CN731" s="31"/>
      <c r="CO731" s="31"/>
      <c r="CP731" s="31"/>
    </row>
    <row r="732" spans="23:94">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c r="AU732" s="31"/>
      <c r="AV732" s="31"/>
      <c r="AW732" s="31"/>
      <c r="AX732" s="31"/>
      <c r="AY732" s="31"/>
      <c r="AZ732" s="31"/>
      <c r="BA732" s="31"/>
      <c r="BB732" s="31"/>
      <c r="BC732" s="31"/>
      <c r="BD732" s="31"/>
      <c r="BE732" s="31"/>
      <c r="BF732" s="31"/>
      <c r="BG732" s="31"/>
      <c r="BH732" s="31"/>
      <c r="BI732" s="31"/>
      <c r="BJ732" s="31"/>
      <c r="BK732" s="31"/>
      <c r="BL732" s="31"/>
      <c r="BM732" s="31"/>
      <c r="BN732" s="31"/>
      <c r="BO732" s="31"/>
      <c r="BP732" s="31"/>
      <c r="BQ732" s="31"/>
      <c r="BR732" s="31"/>
      <c r="BS732" s="31"/>
      <c r="BT732" s="31"/>
      <c r="BU732" s="31"/>
      <c r="BV732" s="31"/>
      <c r="BW732" s="31"/>
      <c r="BX732" s="31"/>
      <c r="BY732" s="31"/>
      <c r="BZ732" s="31"/>
      <c r="CA732" s="31"/>
      <c r="CB732" s="31"/>
      <c r="CC732" s="31"/>
      <c r="CD732" s="31"/>
      <c r="CE732" s="31"/>
      <c r="CF732" s="31"/>
      <c r="CG732" s="31"/>
      <c r="CH732" s="31"/>
      <c r="CI732" s="31"/>
      <c r="CJ732" s="31"/>
      <c r="CK732" s="31"/>
      <c r="CL732" s="31"/>
      <c r="CM732" s="31"/>
      <c r="CN732" s="31"/>
      <c r="CO732" s="31"/>
      <c r="CP732" s="31"/>
    </row>
    <row r="733" spans="23:94">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c r="AU733" s="31"/>
      <c r="AV733" s="31"/>
      <c r="AW733" s="31"/>
      <c r="AX733" s="31"/>
      <c r="AY733" s="31"/>
      <c r="AZ733" s="31"/>
      <c r="BA733" s="31"/>
      <c r="BB733" s="31"/>
      <c r="BC733" s="31"/>
      <c r="BD733" s="31"/>
      <c r="BE733" s="31"/>
      <c r="BF733" s="31"/>
      <c r="BG733" s="31"/>
      <c r="BH733" s="31"/>
      <c r="BI733" s="31"/>
      <c r="BJ733" s="31"/>
      <c r="BK733" s="31"/>
      <c r="BL733" s="31"/>
      <c r="BM733" s="31"/>
      <c r="BN733" s="31"/>
      <c r="BO733" s="31"/>
      <c r="BP733" s="31"/>
      <c r="BQ733" s="31"/>
      <c r="BR733" s="31"/>
      <c r="BS733" s="31"/>
      <c r="BT733" s="31"/>
      <c r="BU733" s="31"/>
      <c r="BV733" s="31"/>
      <c r="BW733" s="31"/>
      <c r="BX733" s="31"/>
      <c r="BY733" s="31"/>
      <c r="BZ733" s="31"/>
      <c r="CA733" s="31"/>
      <c r="CB733" s="31"/>
      <c r="CC733" s="31"/>
      <c r="CD733" s="31"/>
      <c r="CE733" s="31"/>
      <c r="CF733" s="31"/>
      <c r="CG733" s="31"/>
      <c r="CH733" s="31"/>
      <c r="CI733" s="31"/>
      <c r="CJ733" s="31"/>
      <c r="CK733" s="31"/>
      <c r="CL733" s="31"/>
      <c r="CM733" s="31"/>
      <c r="CN733" s="31"/>
      <c r="CO733" s="31"/>
      <c r="CP733" s="31"/>
    </row>
    <row r="734" spans="23:94">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c r="BQ734" s="31"/>
      <c r="BR734" s="31"/>
      <c r="BS734" s="31"/>
      <c r="BT734" s="31"/>
      <c r="BU734" s="31"/>
      <c r="BV734" s="31"/>
      <c r="BW734" s="31"/>
      <c r="BX734" s="31"/>
      <c r="BY734" s="31"/>
      <c r="BZ734" s="31"/>
      <c r="CA734" s="31"/>
      <c r="CB734" s="31"/>
      <c r="CC734" s="31"/>
      <c r="CD734" s="31"/>
      <c r="CE734" s="31"/>
      <c r="CF734" s="31"/>
      <c r="CG734" s="31"/>
      <c r="CH734" s="31"/>
      <c r="CI734" s="31"/>
      <c r="CJ734" s="31"/>
      <c r="CK734" s="31"/>
      <c r="CL734" s="31"/>
      <c r="CM734" s="31"/>
      <c r="CN734" s="31"/>
      <c r="CO734" s="31"/>
      <c r="CP734" s="31"/>
    </row>
    <row r="735" spans="23:94">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c r="BQ735" s="31"/>
      <c r="BR735" s="31"/>
      <c r="BS735" s="31"/>
      <c r="BT735" s="31"/>
      <c r="BU735" s="31"/>
      <c r="BV735" s="31"/>
      <c r="BW735" s="31"/>
      <c r="BX735" s="31"/>
      <c r="BY735" s="31"/>
      <c r="BZ735" s="31"/>
      <c r="CA735" s="31"/>
      <c r="CB735" s="31"/>
      <c r="CC735" s="31"/>
      <c r="CD735" s="31"/>
      <c r="CE735" s="31"/>
      <c r="CF735" s="31"/>
      <c r="CG735" s="31"/>
      <c r="CH735" s="31"/>
      <c r="CI735" s="31"/>
      <c r="CJ735" s="31"/>
      <c r="CK735" s="31"/>
      <c r="CL735" s="31"/>
      <c r="CM735" s="31"/>
      <c r="CN735" s="31"/>
      <c r="CO735" s="31"/>
      <c r="CP735" s="31"/>
    </row>
    <row r="736" spans="23:94">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row>
    <row r="737" spans="23:94">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row>
    <row r="738" spans="23:94">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row>
    <row r="739" spans="23:94">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row>
    <row r="740" spans="23:94">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row>
    <row r="741" spans="23:94">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c r="BQ741" s="31"/>
      <c r="BR741" s="31"/>
      <c r="BS741" s="31"/>
      <c r="BT741" s="31"/>
      <c r="BU741" s="31"/>
      <c r="BV741" s="31"/>
      <c r="BW741" s="31"/>
      <c r="BX741" s="31"/>
      <c r="BY741" s="31"/>
      <c r="BZ741" s="31"/>
      <c r="CA741" s="31"/>
      <c r="CB741" s="31"/>
      <c r="CC741" s="31"/>
      <c r="CD741" s="31"/>
      <c r="CE741" s="31"/>
      <c r="CF741" s="31"/>
      <c r="CG741" s="31"/>
      <c r="CH741" s="31"/>
      <c r="CI741" s="31"/>
      <c r="CJ741" s="31"/>
      <c r="CK741" s="31"/>
      <c r="CL741" s="31"/>
      <c r="CM741" s="31"/>
      <c r="CN741" s="31"/>
      <c r="CO741" s="31"/>
      <c r="CP741" s="31"/>
    </row>
    <row r="742" spans="23:94">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c r="BQ742" s="31"/>
      <c r="BR742" s="31"/>
      <c r="BS742" s="31"/>
      <c r="BT742" s="31"/>
      <c r="BU742" s="31"/>
      <c r="BV742" s="31"/>
      <c r="BW742" s="31"/>
      <c r="BX742" s="31"/>
      <c r="BY742" s="31"/>
      <c r="BZ742" s="31"/>
      <c r="CA742" s="31"/>
      <c r="CB742" s="31"/>
      <c r="CC742" s="31"/>
      <c r="CD742" s="31"/>
      <c r="CE742" s="31"/>
      <c r="CF742" s="31"/>
      <c r="CG742" s="31"/>
      <c r="CH742" s="31"/>
      <c r="CI742" s="31"/>
      <c r="CJ742" s="31"/>
      <c r="CK742" s="31"/>
      <c r="CL742" s="31"/>
      <c r="CM742" s="31"/>
      <c r="CN742" s="31"/>
      <c r="CO742" s="31"/>
      <c r="CP742" s="31"/>
    </row>
    <row r="743" spans="23:94">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c r="BQ743" s="31"/>
      <c r="BR743" s="31"/>
      <c r="BS743" s="31"/>
      <c r="BT743" s="31"/>
      <c r="BU743" s="31"/>
      <c r="BV743" s="31"/>
      <c r="BW743" s="31"/>
      <c r="BX743" s="31"/>
      <c r="BY743" s="31"/>
      <c r="BZ743" s="31"/>
      <c r="CA743" s="31"/>
      <c r="CB743" s="31"/>
      <c r="CC743" s="31"/>
      <c r="CD743" s="31"/>
      <c r="CE743" s="31"/>
      <c r="CF743" s="31"/>
      <c r="CG743" s="31"/>
      <c r="CH743" s="31"/>
      <c r="CI743" s="31"/>
      <c r="CJ743" s="31"/>
      <c r="CK743" s="31"/>
      <c r="CL743" s="31"/>
      <c r="CM743" s="31"/>
      <c r="CN743" s="31"/>
      <c r="CO743" s="31"/>
      <c r="CP743" s="31"/>
    </row>
    <row r="744" spans="23:94">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row>
    <row r="745" spans="23:94">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c r="BQ745" s="31"/>
      <c r="BR745" s="31"/>
      <c r="BS745" s="31"/>
      <c r="BT745" s="31"/>
      <c r="BU745" s="31"/>
      <c r="BV745" s="31"/>
      <c r="BW745" s="31"/>
      <c r="BX745" s="31"/>
      <c r="BY745" s="31"/>
      <c r="BZ745" s="31"/>
      <c r="CA745" s="31"/>
      <c r="CB745" s="31"/>
      <c r="CC745" s="31"/>
      <c r="CD745" s="31"/>
      <c r="CE745" s="31"/>
      <c r="CF745" s="31"/>
      <c r="CG745" s="31"/>
      <c r="CH745" s="31"/>
      <c r="CI745" s="31"/>
      <c r="CJ745" s="31"/>
      <c r="CK745" s="31"/>
      <c r="CL745" s="31"/>
      <c r="CM745" s="31"/>
      <c r="CN745" s="31"/>
      <c r="CO745" s="31"/>
      <c r="CP745" s="31"/>
    </row>
    <row r="746" spans="23:94">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c r="BQ746" s="31"/>
      <c r="BR746" s="31"/>
      <c r="BS746" s="31"/>
      <c r="BT746" s="31"/>
      <c r="BU746" s="31"/>
      <c r="BV746" s="31"/>
      <c r="BW746" s="31"/>
      <c r="BX746" s="31"/>
      <c r="BY746" s="31"/>
      <c r="BZ746" s="31"/>
      <c r="CA746" s="31"/>
      <c r="CB746" s="31"/>
      <c r="CC746" s="31"/>
      <c r="CD746" s="31"/>
      <c r="CE746" s="31"/>
      <c r="CF746" s="31"/>
      <c r="CG746" s="31"/>
      <c r="CH746" s="31"/>
      <c r="CI746" s="31"/>
      <c r="CJ746" s="31"/>
      <c r="CK746" s="31"/>
      <c r="CL746" s="31"/>
      <c r="CM746" s="31"/>
      <c r="CN746" s="31"/>
      <c r="CO746" s="31"/>
      <c r="CP746" s="31"/>
    </row>
    <row r="747" spans="23:94">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c r="BQ747" s="31"/>
      <c r="BR747" s="31"/>
      <c r="BS747" s="31"/>
      <c r="BT747" s="31"/>
      <c r="BU747" s="31"/>
      <c r="BV747" s="31"/>
      <c r="BW747" s="31"/>
      <c r="BX747" s="31"/>
      <c r="BY747" s="31"/>
      <c r="BZ747" s="31"/>
      <c r="CA747" s="31"/>
      <c r="CB747" s="31"/>
      <c r="CC747" s="31"/>
      <c r="CD747" s="31"/>
      <c r="CE747" s="31"/>
      <c r="CF747" s="31"/>
      <c r="CG747" s="31"/>
      <c r="CH747" s="31"/>
      <c r="CI747" s="31"/>
      <c r="CJ747" s="31"/>
      <c r="CK747" s="31"/>
      <c r="CL747" s="31"/>
      <c r="CM747" s="31"/>
      <c r="CN747" s="31"/>
      <c r="CO747" s="31"/>
      <c r="CP747" s="31"/>
    </row>
    <row r="748" spans="23:94">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c r="BQ748" s="31"/>
      <c r="BR748" s="31"/>
      <c r="BS748" s="31"/>
      <c r="BT748" s="31"/>
      <c r="BU748" s="31"/>
      <c r="BV748" s="31"/>
      <c r="BW748" s="31"/>
      <c r="BX748" s="31"/>
      <c r="BY748" s="31"/>
      <c r="BZ748" s="31"/>
      <c r="CA748" s="31"/>
      <c r="CB748" s="31"/>
      <c r="CC748" s="31"/>
      <c r="CD748" s="31"/>
      <c r="CE748" s="31"/>
      <c r="CF748" s="31"/>
      <c r="CG748" s="31"/>
      <c r="CH748" s="31"/>
      <c r="CI748" s="31"/>
      <c r="CJ748" s="31"/>
      <c r="CK748" s="31"/>
      <c r="CL748" s="31"/>
      <c r="CM748" s="31"/>
      <c r="CN748" s="31"/>
      <c r="CO748" s="31"/>
      <c r="CP748" s="31"/>
    </row>
    <row r="749" spans="23:94">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c r="BQ749" s="31"/>
      <c r="BR749" s="31"/>
      <c r="BS749" s="31"/>
      <c r="BT749" s="31"/>
      <c r="BU749" s="31"/>
      <c r="BV749" s="31"/>
      <c r="BW749" s="31"/>
      <c r="BX749" s="31"/>
      <c r="BY749" s="31"/>
      <c r="BZ749" s="31"/>
      <c r="CA749" s="31"/>
      <c r="CB749" s="31"/>
      <c r="CC749" s="31"/>
      <c r="CD749" s="31"/>
      <c r="CE749" s="31"/>
      <c r="CF749" s="31"/>
      <c r="CG749" s="31"/>
      <c r="CH749" s="31"/>
      <c r="CI749" s="31"/>
      <c r="CJ749" s="31"/>
      <c r="CK749" s="31"/>
      <c r="CL749" s="31"/>
      <c r="CM749" s="31"/>
      <c r="CN749" s="31"/>
      <c r="CO749" s="31"/>
      <c r="CP749" s="31"/>
    </row>
    <row r="750" spans="23:94">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c r="AU750" s="31"/>
      <c r="AV750" s="31"/>
      <c r="AW750" s="31"/>
      <c r="AX750" s="31"/>
      <c r="AY750" s="31"/>
      <c r="AZ750" s="31"/>
      <c r="BA750" s="31"/>
      <c r="BB750" s="31"/>
      <c r="BC750" s="31"/>
      <c r="BD750" s="31"/>
      <c r="BE750" s="31"/>
      <c r="BF750" s="31"/>
      <c r="BG750" s="31"/>
      <c r="BH750" s="31"/>
      <c r="BI750" s="31"/>
      <c r="BJ750" s="31"/>
      <c r="BK750" s="31"/>
      <c r="BL750" s="31"/>
      <c r="BM750" s="31"/>
      <c r="BN750" s="31"/>
      <c r="BO750" s="31"/>
      <c r="BP750" s="31"/>
      <c r="BQ750" s="31"/>
      <c r="BR750" s="31"/>
      <c r="BS750" s="31"/>
      <c r="BT750" s="31"/>
      <c r="BU750" s="31"/>
      <c r="BV750" s="31"/>
      <c r="BW750" s="31"/>
      <c r="BX750" s="31"/>
      <c r="BY750" s="31"/>
      <c r="BZ750" s="31"/>
      <c r="CA750" s="31"/>
      <c r="CB750" s="31"/>
      <c r="CC750" s="31"/>
      <c r="CD750" s="31"/>
      <c r="CE750" s="31"/>
      <c r="CF750" s="31"/>
      <c r="CG750" s="31"/>
      <c r="CH750" s="31"/>
      <c r="CI750" s="31"/>
      <c r="CJ750" s="31"/>
      <c r="CK750" s="31"/>
      <c r="CL750" s="31"/>
      <c r="CM750" s="31"/>
      <c r="CN750" s="31"/>
      <c r="CO750" s="31"/>
      <c r="CP750" s="31"/>
    </row>
    <row r="751" spans="23:94">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1"/>
      <c r="BL751" s="31"/>
      <c r="BM751" s="31"/>
      <c r="BN751" s="31"/>
      <c r="BO751" s="31"/>
      <c r="BP751" s="31"/>
      <c r="BQ751" s="31"/>
      <c r="BR751" s="31"/>
      <c r="BS751" s="31"/>
      <c r="BT751" s="31"/>
      <c r="BU751" s="31"/>
      <c r="BV751" s="31"/>
      <c r="BW751" s="31"/>
      <c r="BX751" s="31"/>
      <c r="BY751" s="31"/>
      <c r="BZ751" s="31"/>
      <c r="CA751" s="31"/>
      <c r="CB751" s="31"/>
      <c r="CC751" s="31"/>
      <c r="CD751" s="31"/>
      <c r="CE751" s="31"/>
      <c r="CF751" s="31"/>
      <c r="CG751" s="31"/>
      <c r="CH751" s="31"/>
      <c r="CI751" s="31"/>
      <c r="CJ751" s="31"/>
      <c r="CK751" s="31"/>
      <c r="CL751" s="31"/>
      <c r="CM751" s="31"/>
      <c r="CN751" s="31"/>
      <c r="CO751" s="31"/>
      <c r="CP751" s="31"/>
    </row>
    <row r="752" spans="23:94">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c r="AU752" s="31"/>
      <c r="AV752" s="31"/>
      <c r="AW752" s="31"/>
      <c r="AX752" s="31"/>
      <c r="AY752" s="31"/>
      <c r="AZ752" s="31"/>
      <c r="BA752" s="31"/>
      <c r="BB752" s="31"/>
      <c r="BC752" s="31"/>
      <c r="BD752" s="31"/>
      <c r="BE752" s="31"/>
      <c r="BF752" s="31"/>
      <c r="BG752" s="31"/>
      <c r="BH752" s="31"/>
      <c r="BI752" s="31"/>
      <c r="BJ752" s="31"/>
      <c r="BK752" s="31"/>
      <c r="BL752" s="31"/>
      <c r="BM752" s="31"/>
      <c r="BN752" s="31"/>
      <c r="BO752" s="31"/>
      <c r="BP752" s="31"/>
      <c r="BQ752" s="31"/>
      <c r="BR752" s="31"/>
      <c r="BS752" s="31"/>
      <c r="BT752" s="31"/>
      <c r="BU752" s="31"/>
      <c r="BV752" s="31"/>
      <c r="BW752" s="31"/>
      <c r="BX752" s="31"/>
      <c r="BY752" s="31"/>
      <c r="BZ752" s="31"/>
      <c r="CA752" s="31"/>
      <c r="CB752" s="31"/>
      <c r="CC752" s="31"/>
      <c r="CD752" s="31"/>
      <c r="CE752" s="31"/>
      <c r="CF752" s="31"/>
      <c r="CG752" s="31"/>
      <c r="CH752" s="31"/>
      <c r="CI752" s="31"/>
      <c r="CJ752" s="31"/>
      <c r="CK752" s="31"/>
      <c r="CL752" s="31"/>
      <c r="CM752" s="31"/>
      <c r="CN752" s="31"/>
      <c r="CO752" s="31"/>
      <c r="CP752" s="31"/>
    </row>
    <row r="753" spans="23:94">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c r="AU753" s="31"/>
      <c r="AV753" s="31"/>
      <c r="AW753" s="31"/>
      <c r="AX753" s="31"/>
      <c r="AY753" s="31"/>
      <c r="AZ753" s="31"/>
      <c r="BA753" s="31"/>
      <c r="BB753" s="31"/>
      <c r="BC753" s="31"/>
      <c r="BD753" s="31"/>
      <c r="BE753" s="31"/>
      <c r="BF753" s="31"/>
      <c r="BG753" s="31"/>
      <c r="BH753" s="31"/>
      <c r="BI753" s="31"/>
      <c r="BJ753" s="31"/>
      <c r="BK753" s="31"/>
      <c r="BL753" s="31"/>
      <c r="BM753" s="31"/>
      <c r="BN753" s="31"/>
      <c r="BO753" s="31"/>
      <c r="BP753" s="31"/>
      <c r="BQ753" s="31"/>
      <c r="BR753" s="31"/>
      <c r="BS753" s="31"/>
      <c r="BT753" s="31"/>
      <c r="BU753" s="31"/>
      <c r="BV753" s="31"/>
      <c r="BW753" s="31"/>
      <c r="BX753" s="31"/>
      <c r="BY753" s="31"/>
      <c r="BZ753" s="31"/>
      <c r="CA753" s="31"/>
      <c r="CB753" s="31"/>
      <c r="CC753" s="31"/>
      <c r="CD753" s="31"/>
      <c r="CE753" s="31"/>
      <c r="CF753" s="31"/>
      <c r="CG753" s="31"/>
      <c r="CH753" s="31"/>
      <c r="CI753" s="31"/>
      <c r="CJ753" s="31"/>
      <c r="CK753" s="31"/>
      <c r="CL753" s="31"/>
      <c r="CM753" s="31"/>
      <c r="CN753" s="31"/>
      <c r="CO753" s="31"/>
      <c r="CP753" s="31"/>
    </row>
    <row r="754" spans="23:94">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c r="AU754" s="31"/>
      <c r="AV754" s="31"/>
      <c r="AW754" s="31"/>
      <c r="AX754" s="31"/>
      <c r="AY754" s="31"/>
      <c r="AZ754" s="31"/>
      <c r="BA754" s="31"/>
      <c r="BB754" s="31"/>
      <c r="BC754" s="31"/>
      <c r="BD754" s="31"/>
      <c r="BE754" s="31"/>
      <c r="BF754" s="31"/>
      <c r="BG754" s="31"/>
      <c r="BH754" s="31"/>
      <c r="BI754" s="31"/>
      <c r="BJ754" s="31"/>
      <c r="BK754" s="31"/>
      <c r="BL754" s="31"/>
      <c r="BM754" s="31"/>
      <c r="BN754" s="31"/>
      <c r="BO754" s="31"/>
      <c r="BP754" s="31"/>
      <c r="BQ754" s="31"/>
      <c r="BR754" s="31"/>
      <c r="BS754" s="31"/>
      <c r="BT754" s="31"/>
      <c r="BU754" s="31"/>
      <c r="BV754" s="31"/>
      <c r="BW754" s="31"/>
      <c r="BX754" s="31"/>
      <c r="BY754" s="31"/>
      <c r="BZ754" s="31"/>
      <c r="CA754" s="31"/>
      <c r="CB754" s="31"/>
      <c r="CC754" s="31"/>
      <c r="CD754" s="31"/>
      <c r="CE754" s="31"/>
      <c r="CF754" s="31"/>
      <c r="CG754" s="31"/>
      <c r="CH754" s="31"/>
      <c r="CI754" s="31"/>
      <c r="CJ754" s="31"/>
      <c r="CK754" s="31"/>
      <c r="CL754" s="31"/>
      <c r="CM754" s="31"/>
      <c r="CN754" s="31"/>
      <c r="CO754" s="31"/>
      <c r="CP754" s="31"/>
    </row>
    <row r="755" spans="23:94">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c r="AU755" s="31"/>
      <c r="AV755" s="31"/>
      <c r="AW755" s="31"/>
      <c r="AX755" s="31"/>
      <c r="AY755" s="31"/>
      <c r="AZ755" s="31"/>
      <c r="BA755" s="31"/>
      <c r="BB755" s="31"/>
      <c r="BC755" s="31"/>
      <c r="BD755" s="31"/>
      <c r="BE755" s="31"/>
      <c r="BF755" s="31"/>
      <c r="BG755" s="31"/>
      <c r="BH755" s="31"/>
      <c r="BI755" s="31"/>
      <c r="BJ755" s="31"/>
      <c r="BK755" s="31"/>
      <c r="BL755" s="31"/>
      <c r="BM755" s="31"/>
      <c r="BN755" s="31"/>
      <c r="BO755" s="31"/>
      <c r="BP755" s="31"/>
      <c r="BQ755" s="31"/>
      <c r="BR755" s="31"/>
      <c r="BS755" s="31"/>
      <c r="BT755" s="31"/>
      <c r="BU755" s="31"/>
      <c r="BV755" s="31"/>
      <c r="BW755" s="31"/>
      <c r="BX755" s="31"/>
      <c r="BY755" s="31"/>
      <c r="BZ755" s="31"/>
      <c r="CA755" s="31"/>
      <c r="CB755" s="31"/>
      <c r="CC755" s="31"/>
      <c r="CD755" s="31"/>
      <c r="CE755" s="31"/>
      <c r="CF755" s="31"/>
      <c r="CG755" s="31"/>
      <c r="CH755" s="31"/>
      <c r="CI755" s="31"/>
      <c r="CJ755" s="31"/>
      <c r="CK755" s="31"/>
      <c r="CL755" s="31"/>
      <c r="CM755" s="31"/>
      <c r="CN755" s="31"/>
      <c r="CO755" s="31"/>
      <c r="CP755" s="31"/>
    </row>
    <row r="756" spans="23:94">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N756" s="31"/>
      <c r="BO756" s="31"/>
      <c r="BP756" s="31"/>
      <c r="BQ756" s="31"/>
      <c r="BR756" s="31"/>
      <c r="BS756" s="31"/>
      <c r="BT756" s="31"/>
      <c r="BU756" s="31"/>
      <c r="BV756" s="31"/>
      <c r="BW756" s="31"/>
      <c r="BX756" s="31"/>
      <c r="BY756" s="31"/>
      <c r="BZ756" s="31"/>
      <c r="CA756" s="31"/>
      <c r="CB756" s="31"/>
      <c r="CC756" s="31"/>
      <c r="CD756" s="31"/>
      <c r="CE756" s="31"/>
      <c r="CF756" s="31"/>
      <c r="CG756" s="31"/>
      <c r="CH756" s="31"/>
      <c r="CI756" s="31"/>
      <c r="CJ756" s="31"/>
      <c r="CK756" s="31"/>
      <c r="CL756" s="31"/>
      <c r="CM756" s="31"/>
      <c r="CN756" s="31"/>
      <c r="CO756" s="31"/>
      <c r="CP756" s="31"/>
    </row>
    <row r="757" spans="23:94">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N757" s="31"/>
      <c r="BO757" s="31"/>
      <c r="BP757" s="31"/>
      <c r="BQ757" s="31"/>
      <c r="BR757" s="31"/>
      <c r="BS757" s="31"/>
      <c r="BT757" s="31"/>
      <c r="BU757" s="31"/>
      <c r="BV757" s="31"/>
      <c r="BW757" s="31"/>
      <c r="BX757" s="31"/>
      <c r="BY757" s="31"/>
      <c r="BZ757" s="31"/>
      <c r="CA757" s="31"/>
      <c r="CB757" s="31"/>
      <c r="CC757" s="31"/>
      <c r="CD757" s="31"/>
      <c r="CE757" s="31"/>
      <c r="CF757" s="31"/>
      <c r="CG757" s="31"/>
      <c r="CH757" s="31"/>
      <c r="CI757" s="31"/>
      <c r="CJ757" s="31"/>
      <c r="CK757" s="31"/>
      <c r="CL757" s="31"/>
      <c r="CM757" s="31"/>
      <c r="CN757" s="31"/>
      <c r="CO757" s="31"/>
      <c r="CP757" s="31"/>
    </row>
    <row r="758" spans="23:94">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31"/>
      <c r="BM758" s="31"/>
      <c r="BN758" s="31"/>
      <c r="BO758" s="31"/>
      <c r="BP758" s="31"/>
      <c r="BQ758" s="31"/>
      <c r="BR758" s="31"/>
      <c r="BS758" s="31"/>
      <c r="BT758" s="31"/>
      <c r="BU758" s="31"/>
      <c r="BV758" s="31"/>
      <c r="BW758" s="31"/>
      <c r="BX758" s="31"/>
      <c r="BY758" s="31"/>
      <c r="BZ758" s="31"/>
      <c r="CA758" s="31"/>
      <c r="CB758" s="31"/>
      <c r="CC758" s="31"/>
      <c r="CD758" s="31"/>
      <c r="CE758" s="31"/>
      <c r="CF758" s="31"/>
      <c r="CG758" s="31"/>
      <c r="CH758" s="31"/>
      <c r="CI758" s="31"/>
      <c r="CJ758" s="31"/>
      <c r="CK758" s="31"/>
      <c r="CL758" s="31"/>
      <c r="CM758" s="31"/>
      <c r="CN758" s="31"/>
      <c r="CO758" s="31"/>
      <c r="CP758" s="31"/>
    </row>
    <row r="759" spans="23:94">
      <c r="W759" s="31"/>
      <c r="X759" s="31"/>
      <c r="Y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31"/>
      <c r="BM759" s="31"/>
      <c r="BN759" s="31"/>
      <c r="BO759" s="31"/>
      <c r="BP759" s="31"/>
      <c r="BQ759" s="31"/>
      <c r="BR759" s="31"/>
      <c r="BS759" s="31"/>
      <c r="BT759" s="31"/>
      <c r="BU759" s="31"/>
      <c r="BV759" s="31"/>
      <c r="BW759" s="31"/>
      <c r="BX759" s="31"/>
      <c r="BY759" s="31"/>
      <c r="BZ759" s="31"/>
      <c r="CA759" s="31"/>
      <c r="CB759" s="31"/>
      <c r="CC759" s="31"/>
      <c r="CD759" s="31"/>
      <c r="CE759" s="31"/>
      <c r="CF759" s="31"/>
      <c r="CG759" s="31"/>
      <c r="CH759" s="31"/>
      <c r="CI759" s="31"/>
      <c r="CJ759" s="31"/>
      <c r="CK759" s="31"/>
      <c r="CL759" s="31"/>
      <c r="CM759" s="31"/>
      <c r="CN759" s="31"/>
      <c r="CO759" s="31"/>
      <c r="CP759" s="31"/>
    </row>
    <row r="760" spans="23:94">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J760" s="31"/>
      <c r="BK760" s="31"/>
      <c r="BL760" s="31"/>
      <c r="BM760" s="31"/>
      <c r="BN760" s="31"/>
      <c r="BO760" s="31"/>
      <c r="BP760" s="31"/>
      <c r="BQ760" s="31"/>
      <c r="BR760" s="31"/>
      <c r="BS760" s="31"/>
      <c r="BT760" s="31"/>
      <c r="BU760" s="31"/>
      <c r="BV760" s="31"/>
      <c r="BW760" s="31"/>
      <c r="BX760" s="31"/>
      <c r="BY760" s="31"/>
      <c r="BZ760" s="31"/>
      <c r="CA760" s="31"/>
      <c r="CB760" s="31"/>
      <c r="CC760" s="31"/>
      <c r="CD760" s="31"/>
      <c r="CE760" s="31"/>
      <c r="CF760" s="31"/>
      <c r="CG760" s="31"/>
      <c r="CH760" s="31"/>
      <c r="CI760" s="31"/>
      <c r="CJ760" s="31"/>
      <c r="CK760" s="31"/>
      <c r="CL760" s="31"/>
      <c r="CM760" s="31"/>
      <c r="CN760" s="31"/>
      <c r="CO760" s="31"/>
      <c r="CP760" s="31"/>
    </row>
    <row r="761" spans="23:94">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31"/>
      <c r="BM761" s="31"/>
      <c r="BN761" s="31"/>
      <c r="BO761" s="31"/>
      <c r="BP761" s="31"/>
      <c r="BQ761" s="31"/>
      <c r="BR761" s="31"/>
      <c r="BS761" s="31"/>
      <c r="BT761" s="31"/>
      <c r="BU761" s="31"/>
      <c r="BV761" s="31"/>
      <c r="BW761" s="31"/>
      <c r="BX761" s="31"/>
      <c r="BY761" s="31"/>
      <c r="BZ761" s="31"/>
      <c r="CA761" s="31"/>
      <c r="CB761" s="31"/>
      <c r="CC761" s="31"/>
      <c r="CD761" s="31"/>
      <c r="CE761" s="31"/>
      <c r="CF761" s="31"/>
      <c r="CG761" s="31"/>
      <c r="CH761" s="31"/>
      <c r="CI761" s="31"/>
      <c r="CJ761" s="31"/>
      <c r="CK761" s="31"/>
      <c r="CL761" s="31"/>
      <c r="CM761" s="31"/>
      <c r="CN761" s="31"/>
      <c r="CO761" s="31"/>
      <c r="CP761" s="31"/>
    </row>
  </sheetData>
  <mergeCells count="103">
    <mergeCell ref="C5:G5"/>
    <mergeCell ref="C18:G18"/>
    <mergeCell ref="C29:H29"/>
    <mergeCell ref="D9:E9"/>
    <mergeCell ref="D8:E8"/>
    <mergeCell ref="D7:E7"/>
    <mergeCell ref="D6:E6"/>
    <mergeCell ref="C21:G21"/>
    <mergeCell ref="C47:H47"/>
    <mergeCell ref="F19:G19"/>
    <mergeCell ref="C14:C17"/>
    <mergeCell ref="F14:G14"/>
    <mergeCell ref="J104:M104"/>
    <mergeCell ref="C26:F27"/>
    <mergeCell ref="C55:C56"/>
    <mergeCell ref="C50:C51"/>
    <mergeCell ref="C52:C53"/>
    <mergeCell ref="C57:L58"/>
    <mergeCell ref="C41:H42"/>
    <mergeCell ref="C20:G20"/>
    <mergeCell ref="D68:E68"/>
    <mergeCell ref="I61:J61"/>
    <mergeCell ref="I47:L47"/>
    <mergeCell ref="D50:E50"/>
    <mergeCell ref="C63:C64"/>
    <mergeCell ref="C66:C68"/>
    <mergeCell ref="L63:L64"/>
    <mergeCell ref="H66:H68"/>
    <mergeCell ref="J66:J68"/>
    <mergeCell ref="L66:L68"/>
    <mergeCell ref="F67:F68"/>
    <mergeCell ref="J105:M105"/>
    <mergeCell ref="D124:H124"/>
    <mergeCell ref="C116:H116"/>
    <mergeCell ref="D14:E14"/>
    <mergeCell ref="D53:E53"/>
    <mergeCell ref="D52:E52"/>
    <mergeCell ref="K61:L61"/>
    <mergeCell ref="D63:E63"/>
    <mergeCell ref="D64:E64"/>
    <mergeCell ref="D65:E65"/>
    <mergeCell ref="D56:E56"/>
    <mergeCell ref="G61:H61"/>
    <mergeCell ref="D66:E66"/>
    <mergeCell ref="D67:E67"/>
    <mergeCell ref="J106:N106"/>
    <mergeCell ref="J108:M108"/>
    <mergeCell ref="J109:M109"/>
    <mergeCell ref="J110:M110"/>
    <mergeCell ref="J111:M111"/>
    <mergeCell ref="D123:H123"/>
    <mergeCell ref="J103:M103"/>
    <mergeCell ref="D19:E19"/>
    <mergeCell ref="D17:E17"/>
    <mergeCell ref="C69:L70"/>
    <mergeCell ref="K125:N125"/>
    <mergeCell ref="J117:N117"/>
    <mergeCell ref="K120:N120"/>
    <mergeCell ref="K121:N121"/>
    <mergeCell ref="K122:N122"/>
    <mergeCell ref="K123:N123"/>
    <mergeCell ref="K124:N124"/>
    <mergeCell ref="F12:G12"/>
    <mergeCell ref="D119:H119"/>
    <mergeCell ref="D120:H120"/>
    <mergeCell ref="D121:H121"/>
    <mergeCell ref="D122:H122"/>
    <mergeCell ref="C107:G107"/>
    <mergeCell ref="C108:G108"/>
    <mergeCell ref="C109:G109"/>
    <mergeCell ref="C110:G110"/>
    <mergeCell ref="F15:G15"/>
    <mergeCell ref="F16:G16"/>
    <mergeCell ref="F17:G17"/>
    <mergeCell ref="C105:H105"/>
    <mergeCell ref="C104:G104"/>
    <mergeCell ref="C100:G100"/>
    <mergeCell ref="D12:E12"/>
    <mergeCell ref="F13:G13"/>
    <mergeCell ref="C3:D3"/>
    <mergeCell ref="C103:G103"/>
    <mergeCell ref="J102:M102"/>
    <mergeCell ref="C101:G101"/>
    <mergeCell ref="C102:G102"/>
    <mergeCell ref="J101:M101"/>
    <mergeCell ref="F6:G6"/>
    <mergeCell ref="F7:G7"/>
    <mergeCell ref="F8:G8"/>
    <mergeCell ref="F9:G9"/>
    <mergeCell ref="C10:G10"/>
    <mergeCell ref="C11:C12"/>
    <mergeCell ref="F11:G11"/>
    <mergeCell ref="D16:E16"/>
    <mergeCell ref="D15:E15"/>
    <mergeCell ref="D11:E11"/>
    <mergeCell ref="D13:E13"/>
    <mergeCell ref="C60:H60"/>
    <mergeCell ref="I60:L60"/>
    <mergeCell ref="G48:H48"/>
    <mergeCell ref="I48:J48"/>
    <mergeCell ref="K48:L48"/>
    <mergeCell ref="D55:E55"/>
    <mergeCell ref="D54:E54"/>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C68A7-64AA-4272-88DA-19A877331B97}">
  <sheetPr>
    <tabColor theme="0" tint="-4.9989318521683403E-2"/>
  </sheetPr>
  <dimension ref="A1:DI441"/>
  <sheetViews>
    <sheetView zoomScaleNormal="100" workbookViewId="0">
      <pane ySplit="1" topLeftCell="A2" activePane="bottomLeft" state="frozen"/>
      <selection pane="bottomLeft"/>
    </sheetView>
  </sheetViews>
  <sheetFormatPr defaultColWidth="11.44140625" defaultRowHeight="13.2"/>
  <cols>
    <col min="1" max="1" width="20.6640625" style="31" customWidth="1"/>
    <col min="3" max="3" width="55" customWidth="1"/>
    <col min="4" max="9" width="19.33203125" customWidth="1"/>
    <col min="10" max="15" width="15.109375" customWidth="1"/>
  </cols>
  <sheetData>
    <row r="1" spans="1:88" s="31" customFormat="1" ht="75" customHeight="1"/>
    <row r="2" spans="1:88" s="31" customFormat="1" ht="20.100000000000001" customHeight="1"/>
    <row r="3" spans="1:88" s="31" customFormat="1" ht="40.35" customHeight="1" thickBot="1">
      <c r="B3" s="32"/>
      <c r="C3" s="186" t="s">
        <v>46</v>
      </c>
      <c r="D3" s="187"/>
      <c r="E3" s="187"/>
      <c r="F3" s="187"/>
      <c r="G3" s="187"/>
      <c r="H3" s="187"/>
      <c r="I3" s="187"/>
      <c r="J3" s="33"/>
      <c r="K3" s="33"/>
      <c r="L3" s="33"/>
      <c r="M3" s="33"/>
      <c r="N3" s="33"/>
      <c r="O3" s="33"/>
      <c r="P3" s="33"/>
      <c r="Q3" s="33"/>
      <c r="R3" s="33"/>
      <c r="S3" s="33"/>
      <c r="T3" s="33"/>
      <c r="U3" s="33"/>
      <c r="V3" s="33"/>
      <c r="W3" s="33"/>
      <c r="X3" s="33"/>
      <c r="Y3" s="33"/>
    </row>
    <row r="4" spans="1:88" s="33" customFormat="1" ht="20.100000000000001" customHeight="1">
      <c r="C4" s="34"/>
      <c r="D4" s="34"/>
      <c r="E4" s="34"/>
      <c r="F4" s="34"/>
    </row>
    <row r="5" spans="1:88" s="80" customFormat="1" ht="20.100000000000001" customHeight="1">
      <c r="C5" s="188" t="s">
        <v>602</v>
      </c>
      <c r="D5" s="189"/>
      <c r="E5" s="190"/>
      <c r="F5" s="190"/>
      <c r="G5" s="190"/>
      <c r="H5" s="190"/>
      <c r="I5" s="190"/>
      <c r="J5" s="33"/>
      <c r="K5" s="33"/>
      <c r="L5" s="33"/>
      <c r="M5" s="33"/>
      <c r="N5" s="33"/>
      <c r="O5" s="33"/>
      <c r="P5" s="33"/>
      <c r="Q5" s="33"/>
      <c r="R5" s="33"/>
      <c r="S5" s="33"/>
      <c r="T5" s="33"/>
      <c r="U5" s="33"/>
      <c r="V5" s="33"/>
      <c r="W5" s="33"/>
      <c r="X5" s="33"/>
      <c r="Y5" s="33"/>
    </row>
    <row r="6" spans="1:88" s="33" customFormat="1" ht="20.100000000000001" customHeight="1" thickBot="1">
      <c r="C6" s="34"/>
      <c r="D6" s="34"/>
      <c r="E6" s="34"/>
      <c r="F6" s="34"/>
    </row>
    <row r="7" spans="1:88" ht="18" customHeight="1">
      <c r="B7" s="33"/>
      <c r="C7" s="192" t="s">
        <v>450</v>
      </c>
      <c r="D7" s="193">
        <v>2022</v>
      </c>
      <c r="E7" s="193">
        <v>2021</v>
      </c>
      <c r="F7" s="193">
        <v>2020</v>
      </c>
      <c r="G7" s="33"/>
      <c r="H7" s="33"/>
      <c r="I7" s="33"/>
      <c r="J7" s="33"/>
      <c r="K7" s="33"/>
      <c r="L7" s="33"/>
      <c r="M7" s="33"/>
      <c r="N7" s="33"/>
      <c r="O7" s="33"/>
      <c r="P7" s="33"/>
      <c r="Q7" s="33"/>
      <c r="R7" s="33"/>
      <c r="S7" s="33"/>
      <c r="T7" s="33"/>
      <c r="U7" s="33"/>
      <c r="V7" s="33"/>
      <c r="W7" s="33"/>
      <c r="X7" s="33"/>
      <c r="Y7" s="33"/>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row>
    <row r="8" spans="1:88" ht="18" customHeight="1">
      <c r="B8" s="33"/>
      <c r="C8" s="202" t="s">
        <v>128</v>
      </c>
      <c r="D8" s="220" t="s">
        <v>603</v>
      </c>
      <c r="E8" s="220">
        <v>7</v>
      </c>
      <c r="F8" s="271">
        <v>2</v>
      </c>
      <c r="G8" s="33"/>
      <c r="H8" s="33"/>
      <c r="I8" s="33"/>
      <c r="J8" s="33"/>
      <c r="K8" s="33"/>
      <c r="L8" s="33"/>
      <c r="M8" s="33"/>
      <c r="N8" s="33"/>
      <c r="O8" s="33"/>
      <c r="P8" s="33"/>
      <c r="Q8" s="33"/>
      <c r="R8" s="33"/>
      <c r="S8" s="33"/>
      <c r="T8" s="33"/>
      <c r="U8" s="33"/>
      <c r="V8" s="33"/>
      <c r="W8" s="39"/>
      <c r="X8" s="40"/>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row>
    <row r="9" spans="1:88" s="33" customFormat="1" ht="20.100000000000001" customHeight="1">
      <c r="A9" s="294"/>
      <c r="B9" s="294"/>
      <c r="C9" s="308" t="s">
        <v>604</v>
      </c>
      <c r="D9" s="34"/>
      <c r="E9" s="34"/>
      <c r="F9" s="34"/>
    </row>
    <row r="10" spans="1:88" s="33" customFormat="1" ht="20.100000000000001" customHeight="1" thickBot="1">
      <c r="C10" s="34"/>
      <c r="D10" s="34"/>
      <c r="E10" s="34"/>
      <c r="F10" s="34"/>
    </row>
    <row r="11" spans="1:88" ht="18" customHeight="1">
      <c r="B11" s="294"/>
      <c r="C11" s="192" t="s">
        <v>449</v>
      </c>
      <c r="D11" s="193">
        <v>2022</v>
      </c>
      <c r="E11" s="193">
        <v>2021</v>
      </c>
      <c r="F11" s="193">
        <v>2020</v>
      </c>
      <c r="G11" s="33"/>
      <c r="H11" s="33"/>
      <c r="I11" s="33"/>
      <c r="J11" s="33"/>
      <c r="K11" s="33"/>
      <c r="L11" s="33"/>
      <c r="M11" s="33"/>
      <c r="N11" s="33"/>
      <c r="O11" s="33"/>
      <c r="P11" s="33"/>
      <c r="Q11" s="33"/>
      <c r="R11" s="33"/>
      <c r="S11" s="33"/>
      <c r="T11" s="33"/>
      <c r="U11" s="33"/>
      <c r="V11" s="33"/>
      <c r="W11" s="33"/>
      <c r="X11" s="33"/>
      <c r="Y11" s="33"/>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row>
    <row r="12" spans="1:88" ht="18" customHeight="1">
      <c r="B12" s="294"/>
      <c r="C12" s="89" t="s">
        <v>605</v>
      </c>
      <c r="D12" s="219">
        <v>12</v>
      </c>
      <c r="E12" s="219">
        <v>4</v>
      </c>
      <c r="F12" s="219">
        <v>3</v>
      </c>
      <c r="G12" s="33"/>
      <c r="H12" s="33"/>
      <c r="I12" s="33"/>
      <c r="J12" s="33"/>
      <c r="K12" s="33"/>
      <c r="L12" s="33"/>
      <c r="M12" s="33"/>
      <c r="N12" s="33"/>
      <c r="O12" s="33"/>
      <c r="P12" s="33"/>
      <c r="Q12" s="33"/>
      <c r="R12" s="33"/>
      <c r="S12" s="33"/>
      <c r="T12" s="33"/>
      <c r="U12" s="33"/>
      <c r="V12" s="33"/>
      <c r="W12" s="39"/>
      <c r="X12" s="40"/>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row>
    <row r="13" spans="1:88" ht="18" customHeight="1">
      <c r="B13" s="294"/>
      <c r="C13" s="202" t="s">
        <v>519</v>
      </c>
      <c r="D13" s="220">
        <v>2</v>
      </c>
      <c r="E13" s="220">
        <v>2</v>
      </c>
      <c r="F13" s="220">
        <v>7</v>
      </c>
      <c r="G13" s="33"/>
      <c r="H13" s="33"/>
      <c r="I13" s="33"/>
      <c r="J13" s="33"/>
      <c r="K13" s="33"/>
      <c r="L13" s="33"/>
      <c r="M13" s="33"/>
      <c r="N13" s="33"/>
      <c r="O13" s="33"/>
      <c r="P13" s="33"/>
      <c r="Q13" s="33"/>
      <c r="R13" s="33"/>
      <c r="S13" s="33"/>
      <c r="T13" s="33"/>
      <c r="U13" s="33"/>
      <c r="V13" s="33"/>
      <c r="W13" s="39"/>
      <c r="X13" s="40"/>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row>
    <row r="14" spans="1:88" s="33" customFormat="1" ht="20.100000000000001" customHeight="1">
      <c r="B14" s="294"/>
      <c r="C14" s="34"/>
      <c r="D14" s="34"/>
      <c r="E14" s="34"/>
      <c r="F14" s="34"/>
    </row>
    <row r="15" spans="1:88" s="80" customFormat="1" ht="20.100000000000001" customHeight="1">
      <c r="C15" s="188" t="s">
        <v>424</v>
      </c>
      <c r="D15" s="189"/>
      <c r="E15" s="190"/>
      <c r="F15" s="190"/>
      <c r="G15" s="190"/>
      <c r="H15" s="190"/>
      <c r="I15" s="190"/>
      <c r="J15" s="33"/>
      <c r="K15" s="33"/>
      <c r="L15" s="33"/>
      <c r="M15" s="33"/>
      <c r="N15" s="33"/>
      <c r="O15" s="33"/>
      <c r="P15" s="33"/>
      <c r="Q15" s="33"/>
      <c r="R15" s="33"/>
      <c r="S15" s="33"/>
      <c r="T15" s="33"/>
      <c r="U15" s="33"/>
      <c r="V15" s="33"/>
      <c r="W15" s="33"/>
      <c r="X15" s="33"/>
      <c r="Y15" s="33"/>
    </row>
    <row r="16" spans="1:88" s="33" customFormat="1" ht="20.100000000000001" customHeight="1" thickBot="1">
      <c r="C16" s="34"/>
      <c r="D16" s="34"/>
      <c r="E16" s="34"/>
      <c r="F16" s="34"/>
    </row>
    <row r="17" spans="2:88" ht="31.8" thickBot="1">
      <c r="B17" s="33"/>
      <c r="C17" s="192" t="s">
        <v>47</v>
      </c>
      <c r="D17" s="434">
        <v>2022</v>
      </c>
      <c r="E17" s="434"/>
      <c r="F17" s="434">
        <v>2021</v>
      </c>
      <c r="G17" s="434"/>
      <c r="H17" s="434">
        <v>2020</v>
      </c>
      <c r="I17" s="434"/>
      <c r="J17" s="33"/>
      <c r="K17" s="33"/>
      <c r="L17" s="33"/>
      <c r="M17" s="33"/>
      <c r="N17" s="33"/>
      <c r="O17" s="33"/>
      <c r="P17" s="33"/>
      <c r="Q17" s="33"/>
      <c r="R17" s="33"/>
      <c r="S17" s="33"/>
      <c r="T17" s="33"/>
      <c r="U17" s="33"/>
      <c r="V17" s="33"/>
      <c r="W17" s="39"/>
      <c r="X17" s="40"/>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row>
    <row r="18" spans="2:88" ht="46.8">
      <c r="B18" s="33"/>
      <c r="C18" s="258"/>
      <c r="D18" s="244" t="s">
        <v>453</v>
      </c>
      <c r="E18" s="244" t="s">
        <v>454</v>
      </c>
      <c r="F18" s="244" t="s">
        <v>453</v>
      </c>
      <c r="G18" s="244" t="s">
        <v>454</v>
      </c>
      <c r="H18" s="244" t="s">
        <v>453</v>
      </c>
      <c r="I18" s="244" t="s">
        <v>454</v>
      </c>
      <c r="J18" s="33"/>
      <c r="K18" s="33"/>
      <c r="L18" s="33"/>
      <c r="M18" s="33"/>
      <c r="N18" s="33"/>
      <c r="O18" s="33"/>
      <c r="P18" s="33"/>
      <c r="Q18" s="33"/>
      <c r="R18" s="33"/>
      <c r="S18" s="33"/>
      <c r="T18" s="33"/>
      <c r="U18" s="33"/>
      <c r="V18" s="33"/>
      <c r="W18" s="39"/>
      <c r="X18" s="40"/>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row>
    <row r="19" spans="2:88" ht="18" customHeight="1">
      <c r="B19" s="33"/>
      <c r="C19" s="89" t="s">
        <v>208</v>
      </c>
      <c r="D19" s="219">
        <v>0</v>
      </c>
      <c r="E19" s="154">
        <v>1</v>
      </c>
      <c r="F19" s="219">
        <v>0</v>
      </c>
      <c r="G19" s="154">
        <v>1</v>
      </c>
      <c r="H19" s="219" t="s">
        <v>129</v>
      </c>
      <c r="I19" s="219" t="s">
        <v>129</v>
      </c>
      <c r="J19" s="33"/>
      <c r="K19" s="33"/>
      <c r="L19" s="33"/>
      <c r="M19" s="33"/>
      <c r="N19" s="33"/>
      <c r="O19" s="33"/>
      <c r="P19" s="33"/>
      <c r="Q19" s="33"/>
      <c r="R19" s="33"/>
      <c r="S19" s="33"/>
      <c r="T19" s="33"/>
      <c r="U19" s="33"/>
      <c r="V19" s="33"/>
      <c r="W19" s="39"/>
      <c r="X19" s="40"/>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row>
    <row r="20" spans="2:88" ht="18" customHeight="1">
      <c r="B20" s="33"/>
      <c r="C20" s="89" t="s">
        <v>209</v>
      </c>
      <c r="D20" s="219">
        <v>9</v>
      </c>
      <c r="E20" s="154">
        <v>1</v>
      </c>
      <c r="F20" s="219">
        <v>22</v>
      </c>
      <c r="G20" s="154">
        <v>1</v>
      </c>
      <c r="H20" s="219" t="s">
        <v>129</v>
      </c>
      <c r="I20" s="219" t="s">
        <v>129</v>
      </c>
      <c r="J20" s="33"/>
      <c r="K20" s="33"/>
      <c r="L20" s="33"/>
      <c r="M20" s="33"/>
      <c r="N20" s="33"/>
      <c r="O20" s="33"/>
      <c r="P20" s="33"/>
      <c r="Q20" s="33"/>
      <c r="R20" s="33"/>
      <c r="S20" s="33"/>
      <c r="T20" s="33"/>
      <c r="U20" s="33"/>
      <c r="V20" s="33"/>
      <c r="W20" s="39"/>
      <c r="X20" s="40"/>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row>
    <row r="21" spans="2:88" ht="18" customHeight="1">
      <c r="B21" s="33"/>
      <c r="C21" s="89" t="s">
        <v>210</v>
      </c>
      <c r="D21" s="219">
        <v>22</v>
      </c>
      <c r="E21" s="154">
        <v>1</v>
      </c>
      <c r="F21" s="219">
        <v>104</v>
      </c>
      <c r="G21" s="154">
        <v>1</v>
      </c>
      <c r="H21" s="219" t="s">
        <v>129</v>
      </c>
      <c r="I21" s="219" t="s">
        <v>129</v>
      </c>
      <c r="J21" s="33"/>
      <c r="K21" s="33"/>
      <c r="L21" s="33"/>
      <c r="M21" s="33"/>
      <c r="N21" s="33"/>
      <c r="O21" s="33"/>
      <c r="P21" s="33"/>
      <c r="Q21" s="33"/>
      <c r="R21" s="33"/>
      <c r="S21" s="33"/>
      <c r="T21" s="33"/>
      <c r="U21" s="33"/>
      <c r="V21" s="33"/>
      <c r="W21" s="39"/>
      <c r="X21" s="40"/>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row>
    <row r="22" spans="2:88" ht="18" customHeight="1">
      <c r="B22" s="33"/>
      <c r="C22" s="202" t="s">
        <v>211</v>
      </c>
      <c r="D22" s="220">
        <v>424</v>
      </c>
      <c r="E22" s="203">
        <v>1</v>
      </c>
      <c r="F22" s="220">
        <v>903</v>
      </c>
      <c r="G22" s="203">
        <v>1</v>
      </c>
      <c r="H22" s="220" t="s">
        <v>129</v>
      </c>
      <c r="I22" s="220" t="s">
        <v>129</v>
      </c>
      <c r="J22" s="33"/>
      <c r="K22" s="33"/>
      <c r="L22" s="33"/>
      <c r="M22" s="33"/>
      <c r="N22" s="33"/>
      <c r="O22" s="33"/>
      <c r="P22" s="33"/>
      <c r="Q22" s="33"/>
      <c r="R22" s="33"/>
      <c r="S22" s="33"/>
      <c r="T22" s="33"/>
      <c r="U22" s="33"/>
      <c r="V22" s="33"/>
      <c r="W22" s="39"/>
      <c r="X22" s="40"/>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row>
    <row r="23" spans="2:88" s="33" customFormat="1" ht="20.100000000000001" customHeight="1" thickBot="1">
      <c r="C23" s="34"/>
      <c r="D23" s="34"/>
      <c r="E23" s="34"/>
      <c r="F23" s="34"/>
    </row>
    <row r="24" spans="2:88" ht="18" thickBot="1">
      <c r="B24" s="33"/>
      <c r="C24" s="192" t="s">
        <v>606</v>
      </c>
      <c r="D24" s="434">
        <v>2022</v>
      </c>
      <c r="E24" s="434"/>
      <c r="F24" s="434">
        <v>2021</v>
      </c>
      <c r="G24" s="434"/>
      <c r="H24" s="434">
        <v>2020</v>
      </c>
      <c r="I24" s="434"/>
      <c r="J24" s="33"/>
      <c r="K24" s="33"/>
      <c r="L24" s="33"/>
      <c r="M24" s="33"/>
      <c r="N24" s="33"/>
      <c r="O24" s="33"/>
      <c r="P24" s="33"/>
      <c r="Q24" s="33"/>
      <c r="R24" s="33"/>
      <c r="S24" s="33"/>
      <c r="T24" s="33"/>
      <c r="U24" s="33"/>
      <c r="V24" s="33"/>
      <c r="W24" s="39"/>
      <c r="X24" s="40"/>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row>
    <row r="25" spans="2:88" ht="46.8">
      <c r="B25" s="33"/>
      <c r="C25" s="258"/>
      <c r="D25" s="244" t="s">
        <v>451</v>
      </c>
      <c r="E25" s="244" t="s">
        <v>452</v>
      </c>
      <c r="F25" s="244" t="s">
        <v>451</v>
      </c>
      <c r="G25" s="244" t="s">
        <v>452</v>
      </c>
      <c r="H25" s="244" t="s">
        <v>451</v>
      </c>
      <c r="I25" s="244" t="s">
        <v>452</v>
      </c>
      <c r="J25" s="33"/>
      <c r="K25" s="33"/>
      <c r="L25" s="33"/>
      <c r="M25" s="33"/>
      <c r="N25" s="33"/>
      <c r="O25" s="33"/>
      <c r="P25" s="33"/>
      <c r="Q25" s="33"/>
      <c r="R25" s="33"/>
      <c r="S25" s="33"/>
      <c r="T25" s="33"/>
      <c r="U25" s="33"/>
      <c r="V25" s="33"/>
      <c r="W25" s="39"/>
      <c r="X25" s="40"/>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row>
    <row r="26" spans="2:88" ht="18" customHeight="1">
      <c r="B26" s="33"/>
      <c r="C26" s="221" t="s">
        <v>208</v>
      </c>
      <c r="D26" s="222">
        <v>0</v>
      </c>
      <c r="E26" s="206">
        <v>0.44444444444444442</v>
      </c>
      <c r="F26" s="222">
        <v>1</v>
      </c>
      <c r="G26" s="206" t="s">
        <v>129</v>
      </c>
      <c r="H26" s="222">
        <v>1</v>
      </c>
      <c r="I26" s="206" t="s">
        <v>129</v>
      </c>
      <c r="J26" s="33"/>
      <c r="K26" s="33"/>
      <c r="L26" s="33"/>
      <c r="M26" s="33"/>
      <c r="N26" s="33"/>
      <c r="O26" s="33"/>
      <c r="P26" s="33"/>
      <c r="Q26" s="33"/>
      <c r="R26" s="33"/>
      <c r="S26" s="33"/>
      <c r="T26" s="33"/>
      <c r="U26" s="33"/>
      <c r="V26" s="33"/>
      <c r="W26" s="39"/>
      <c r="X26" s="40"/>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row>
    <row r="27" spans="2:88" ht="18" customHeight="1">
      <c r="B27" s="33"/>
      <c r="C27" s="89" t="s">
        <v>209</v>
      </c>
      <c r="D27" s="223">
        <v>13</v>
      </c>
      <c r="E27" s="207">
        <v>0.76</v>
      </c>
      <c r="F27" s="223">
        <v>22</v>
      </c>
      <c r="G27" s="207" t="s">
        <v>129</v>
      </c>
      <c r="H27" s="223">
        <v>19</v>
      </c>
      <c r="I27" s="207" t="s">
        <v>129</v>
      </c>
      <c r="J27" s="33"/>
      <c r="K27" s="33"/>
      <c r="L27" s="33"/>
      <c r="M27" s="33"/>
      <c r="N27" s="33"/>
      <c r="O27" s="33"/>
      <c r="P27" s="33"/>
      <c r="Q27" s="33"/>
      <c r="R27" s="33"/>
      <c r="S27" s="33"/>
      <c r="T27" s="33"/>
      <c r="U27" s="33"/>
      <c r="V27" s="33"/>
      <c r="W27" s="39"/>
      <c r="X27" s="40"/>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row>
    <row r="28" spans="2:88" ht="18" customHeight="1">
      <c r="B28" s="33"/>
      <c r="C28" s="89" t="s">
        <v>210</v>
      </c>
      <c r="D28" s="223">
        <v>34</v>
      </c>
      <c r="E28" s="207">
        <v>0.63</v>
      </c>
      <c r="F28" s="223">
        <v>48</v>
      </c>
      <c r="G28" s="207" t="s">
        <v>129</v>
      </c>
      <c r="H28" s="223">
        <v>35</v>
      </c>
      <c r="I28" s="207" t="s">
        <v>129</v>
      </c>
      <c r="J28" s="33"/>
      <c r="K28" s="33"/>
      <c r="L28" s="33"/>
      <c r="M28" s="33"/>
      <c r="N28" s="33"/>
      <c r="O28" s="33"/>
      <c r="P28" s="33"/>
      <c r="Q28" s="33"/>
      <c r="R28" s="33"/>
      <c r="S28" s="33"/>
      <c r="T28" s="33"/>
      <c r="U28" s="33"/>
      <c r="V28" s="33"/>
      <c r="W28" s="39"/>
      <c r="X28" s="40"/>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row>
    <row r="29" spans="2:88" ht="18" customHeight="1">
      <c r="B29" s="33"/>
      <c r="C29" s="202" t="s">
        <v>211</v>
      </c>
      <c r="D29" s="220">
        <v>539</v>
      </c>
      <c r="E29" s="203">
        <v>0.74</v>
      </c>
      <c r="F29" s="220">
        <v>457</v>
      </c>
      <c r="G29" s="203" t="s">
        <v>129</v>
      </c>
      <c r="H29" s="220">
        <v>396</v>
      </c>
      <c r="I29" s="203" t="s">
        <v>129</v>
      </c>
      <c r="J29" s="33"/>
      <c r="K29" s="33"/>
      <c r="L29" s="33"/>
      <c r="M29" s="33"/>
      <c r="N29" s="33"/>
      <c r="O29" s="33"/>
      <c r="P29" s="33"/>
      <c r="Q29" s="33"/>
      <c r="R29" s="33"/>
      <c r="S29" s="33"/>
      <c r="T29" s="33"/>
      <c r="U29" s="33"/>
      <c r="V29" s="33"/>
      <c r="W29" s="39"/>
      <c r="X29" s="40"/>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row>
    <row r="30" spans="2:88" ht="18" customHeight="1">
      <c r="B30" s="33"/>
      <c r="C30" s="308" t="s">
        <v>607</v>
      </c>
      <c r="D30" s="33"/>
      <c r="E30" s="33"/>
      <c r="F30" s="33"/>
      <c r="G30" s="33"/>
      <c r="H30" s="33"/>
      <c r="I30" s="33"/>
      <c r="J30" s="33"/>
      <c r="K30" s="33"/>
      <c r="L30" s="33"/>
      <c r="M30" s="33"/>
      <c r="N30" s="33"/>
      <c r="O30" s="33"/>
      <c r="P30" s="33"/>
      <c r="Q30" s="33"/>
      <c r="R30" s="33"/>
      <c r="S30" s="33"/>
      <c r="T30" s="33"/>
      <c r="U30" s="33"/>
      <c r="V30" s="33"/>
      <c r="W30" s="39"/>
      <c r="X30" s="40"/>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row>
    <row r="31" spans="2:88" ht="18" customHeight="1">
      <c r="B31" s="33"/>
      <c r="D31" s="33"/>
      <c r="E31" s="33"/>
      <c r="F31" s="33"/>
      <c r="G31" s="33"/>
      <c r="H31" s="33"/>
      <c r="I31" s="33"/>
      <c r="J31" s="33"/>
      <c r="K31" s="33"/>
      <c r="L31" s="33"/>
      <c r="M31" s="33"/>
      <c r="N31" s="33"/>
      <c r="O31" s="33"/>
      <c r="P31" s="33"/>
      <c r="Q31" s="33"/>
      <c r="R31" s="33"/>
      <c r="S31" s="33"/>
      <c r="T31" s="33"/>
      <c r="U31" s="33"/>
      <c r="V31" s="33"/>
      <c r="W31" s="39"/>
      <c r="X31" s="40"/>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row>
    <row r="32" spans="2:88" ht="18" customHeight="1">
      <c r="B32" s="33"/>
      <c r="C32" s="33"/>
      <c r="D32" s="33"/>
      <c r="E32" s="33"/>
      <c r="F32" s="33"/>
      <c r="G32" s="33"/>
      <c r="H32" s="33"/>
      <c r="I32" s="33"/>
      <c r="J32" s="33"/>
      <c r="K32" s="33"/>
      <c r="L32" s="33"/>
      <c r="M32" s="33"/>
      <c r="N32" s="33"/>
      <c r="O32" s="33"/>
      <c r="P32" s="33"/>
      <c r="Q32" s="33"/>
      <c r="R32" s="33"/>
      <c r="S32" s="33"/>
      <c r="T32" s="33"/>
      <c r="U32" s="33"/>
      <c r="V32" s="33"/>
      <c r="W32" s="39"/>
      <c r="X32" s="40"/>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row>
    <row r="33" spans="2:88" ht="18" customHeight="1">
      <c r="B33" s="33"/>
      <c r="C33" s="33"/>
      <c r="D33" s="33"/>
      <c r="E33" s="33"/>
      <c r="F33" s="33"/>
      <c r="G33" s="33"/>
      <c r="H33" s="33"/>
      <c r="I33" s="33"/>
      <c r="J33" s="33"/>
      <c r="K33" s="33"/>
      <c r="L33" s="33"/>
      <c r="M33" s="33"/>
      <c r="N33" s="33"/>
      <c r="O33" s="33"/>
      <c r="P33" s="33"/>
      <c r="Q33" s="33"/>
      <c r="R33" s="33"/>
      <c r="S33" s="33"/>
      <c r="T33" s="33"/>
      <c r="U33" s="33"/>
      <c r="V33" s="33"/>
      <c r="W33" s="39"/>
      <c r="X33" s="40"/>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row>
    <row r="34" spans="2:88" ht="18" customHeight="1">
      <c r="B34" s="33"/>
      <c r="C34" s="33"/>
      <c r="D34" s="33"/>
      <c r="E34" s="33"/>
      <c r="F34" s="33"/>
      <c r="G34" s="33"/>
      <c r="H34" s="33"/>
      <c r="I34" s="33"/>
      <c r="J34" s="33"/>
      <c r="K34" s="33"/>
      <c r="L34" s="33"/>
      <c r="M34" s="33"/>
      <c r="N34" s="33"/>
      <c r="O34" s="33"/>
      <c r="P34" s="33"/>
      <c r="Q34" s="33"/>
      <c r="R34" s="33"/>
      <c r="S34" s="33"/>
      <c r="T34" s="33"/>
      <c r="U34" s="33"/>
      <c r="V34" s="33"/>
      <c r="W34" s="39"/>
      <c r="X34" s="40"/>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row>
    <row r="35" spans="2:88" ht="18" customHeight="1">
      <c r="B35" s="33"/>
      <c r="C35" s="33"/>
      <c r="D35" s="33"/>
      <c r="E35" s="33"/>
      <c r="F35" s="33"/>
      <c r="G35" s="33"/>
      <c r="H35" s="33"/>
      <c r="I35" s="33"/>
      <c r="J35" s="33"/>
      <c r="K35" s="33"/>
      <c r="L35" s="33"/>
      <c r="M35" s="33"/>
      <c r="N35" s="33"/>
      <c r="O35" s="33"/>
      <c r="P35" s="33"/>
      <c r="Q35" s="33"/>
      <c r="R35" s="33"/>
      <c r="S35" s="33"/>
      <c r="T35" s="33"/>
      <c r="U35" s="33"/>
      <c r="V35" s="33"/>
      <c r="W35" s="39"/>
      <c r="X35" s="40"/>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row>
    <row r="36" spans="2:88" ht="18" customHeight="1">
      <c r="B36" s="33"/>
      <c r="C36" s="33"/>
      <c r="D36" s="33"/>
      <c r="E36" s="33"/>
      <c r="F36" s="33"/>
      <c r="G36" s="33"/>
      <c r="H36" s="33"/>
      <c r="I36" s="33"/>
      <c r="J36" s="33"/>
      <c r="K36" s="33"/>
      <c r="L36" s="33"/>
      <c r="M36" s="33"/>
      <c r="N36" s="33"/>
      <c r="O36" s="33"/>
      <c r="P36" s="33"/>
      <c r="Q36" s="33"/>
      <c r="R36" s="33"/>
      <c r="S36" s="33"/>
      <c r="T36" s="33"/>
      <c r="U36" s="33"/>
      <c r="V36" s="33"/>
      <c r="W36" s="39"/>
      <c r="X36" s="40"/>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row>
    <row r="37" spans="2:88" ht="18" customHeight="1">
      <c r="B37" s="33"/>
      <c r="C37" s="33"/>
      <c r="D37" s="33"/>
      <c r="E37" s="33"/>
      <c r="F37" s="33"/>
      <c r="G37" s="33"/>
      <c r="H37" s="33"/>
      <c r="I37" s="33"/>
      <c r="J37" s="33"/>
      <c r="K37" s="33"/>
      <c r="L37" s="33"/>
      <c r="M37" s="33"/>
      <c r="N37" s="33"/>
      <c r="O37" s="33"/>
      <c r="P37" s="33"/>
      <c r="Q37" s="33"/>
      <c r="R37" s="33"/>
      <c r="S37" s="33"/>
      <c r="T37" s="33"/>
      <c r="U37" s="33"/>
      <c r="V37" s="33"/>
      <c r="W37" s="39"/>
      <c r="X37" s="40"/>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row>
    <row r="38" spans="2:88" ht="18" customHeight="1">
      <c r="B38" s="33"/>
      <c r="C38" s="33"/>
      <c r="D38" s="33"/>
      <c r="E38" s="33"/>
      <c r="F38" s="33"/>
      <c r="G38" s="33"/>
      <c r="H38" s="33"/>
      <c r="I38" s="33"/>
      <c r="J38" s="33"/>
      <c r="K38" s="33"/>
      <c r="L38" s="33"/>
      <c r="M38" s="33"/>
      <c r="N38" s="33"/>
      <c r="O38" s="33"/>
      <c r="P38" s="33"/>
      <c r="Q38" s="33"/>
      <c r="R38" s="33"/>
      <c r="S38" s="33"/>
      <c r="T38" s="33"/>
      <c r="U38" s="33"/>
      <c r="V38" s="33"/>
      <c r="W38" s="39"/>
      <c r="X38" s="40"/>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row>
    <row r="39" spans="2:88" ht="18" customHeight="1">
      <c r="B39" s="33"/>
      <c r="C39" s="33"/>
      <c r="D39" s="33"/>
      <c r="E39" s="33"/>
      <c r="F39" s="33"/>
      <c r="G39" s="33"/>
      <c r="H39" s="33"/>
      <c r="I39" s="33"/>
      <c r="J39" s="33"/>
      <c r="K39" s="33"/>
      <c r="L39" s="33"/>
      <c r="M39" s="33"/>
      <c r="N39" s="33"/>
      <c r="O39" s="33"/>
      <c r="P39" s="33"/>
      <c r="Q39" s="33"/>
      <c r="R39" s="33"/>
      <c r="S39" s="33"/>
      <c r="T39" s="33"/>
      <c r="U39" s="33"/>
      <c r="V39" s="33"/>
      <c r="W39" s="39"/>
      <c r="X39" s="40"/>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row>
    <row r="40" spans="2:88" ht="18" customHeight="1">
      <c r="B40" s="33"/>
      <c r="C40" s="33"/>
      <c r="D40" s="33"/>
      <c r="E40" s="33"/>
      <c r="F40" s="33"/>
      <c r="G40" s="33"/>
      <c r="H40" s="33"/>
      <c r="I40" s="33"/>
      <c r="J40" s="33"/>
      <c r="K40" s="33"/>
      <c r="L40" s="33"/>
      <c r="M40" s="33"/>
      <c r="N40" s="33"/>
      <c r="O40" s="33"/>
      <c r="P40" s="33"/>
      <c r="Q40" s="33"/>
      <c r="R40" s="33"/>
      <c r="S40" s="33"/>
      <c r="T40" s="33"/>
      <c r="U40" s="33"/>
      <c r="V40" s="33"/>
      <c r="W40" s="39"/>
      <c r="X40" s="40"/>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row>
    <row r="41" spans="2:88" ht="18" customHeight="1">
      <c r="B41" s="33"/>
      <c r="C41" s="33"/>
      <c r="D41" s="33"/>
      <c r="E41" s="33"/>
      <c r="F41" s="33"/>
      <c r="G41" s="33"/>
      <c r="H41" s="33"/>
      <c r="I41" s="33"/>
      <c r="J41" s="33"/>
      <c r="K41" s="33"/>
      <c r="L41" s="33"/>
      <c r="M41" s="33"/>
      <c r="N41" s="33"/>
      <c r="O41" s="33"/>
      <c r="P41" s="33"/>
      <c r="Q41" s="33"/>
      <c r="R41" s="33"/>
      <c r="S41" s="33"/>
      <c r="T41" s="33"/>
      <c r="U41" s="33"/>
      <c r="V41" s="33"/>
      <c r="W41" s="39"/>
      <c r="X41" s="40"/>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row>
    <row r="42" spans="2:88" ht="18" customHeight="1">
      <c r="B42" s="33"/>
      <c r="C42" s="33"/>
      <c r="D42" s="33"/>
      <c r="E42" s="33"/>
      <c r="F42" s="33"/>
      <c r="G42" s="33"/>
      <c r="H42" s="33"/>
      <c r="I42" s="33"/>
      <c r="J42" s="33"/>
      <c r="K42" s="33"/>
      <c r="L42" s="33"/>
      <c r="M42" s="33"/>
      <c r="N42" s="33"/>
      <c r="O42" s="33"/>
      <c r="P42" s="33"/>
      <c r="Q42" s="33"/>
      <c r="R42" s="33"/>
      <c r="S42" s="33"/>
      <c r="T42" s="33"/>
      <c r="U42" s="33"/>
      <c r="V42" s="33"/>
      <c r="W42" s="39"/>
      <c r="X42" s="40"/>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row>
    <row r="43" spans="2:88" ht="18" customHeight="1">
      <c r="B43" s="33"/>
      <c r="C43" s="33"/>
      <c r="D43" s="33"/>
      <c r="E43" s="33"/>
      <c r="F43" s="33"/>
      <c r="G43" s="33"/>
      <c r="H43" s="33"/>
      <c r="I43" s="33"/>
      <c r="J43" s="33"/>
      <c r="K43" s="33"/>
      <c r="L43" s="33"/>
      <c r="M43" s="33"/>
      <c r="N43" s="33"/>
      <c r="O43" s="33"/>
      <c r="P43" s="33"/>
      <c r="Q43" s="33"/>
      <c r="R43" s="33"/>
      <c r="S43" s="33"/>
      <c r="T43" s="33"/>
      <c r="U43" s="33"/>
      <c r="V43" s="33"/>
      <c r="W43" s="39"/>
      <c r="X43" s="40"/>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row>
    <row r="44" spans="2:88" ht="18" customHeight="1">
      <c r="B44" s="33"/>
      <c r="C44" s="33"/>
      <c r="D44" s="33"/>
      <c r="E44" s="33"/>
      <c r="F44" s="33"/>
      <c r="G44" s="33"/>
      <c r="H44" s="33"/>
      <c r="I44" s="33"/>
      <c r="J44" s="33"/>
      <c r="K44" s="33"/>
      <c r="L44" s="33"/>
      <c r="M44" s="33"/>
      <c r="N44" s="33"/>
      <c r="O44" s="33"/>
      <c r="P44" s="33"/>
      <c r="Q44" s="33"/>
      <c r="R44" s="33"/>
      <c r="S44" s="33"/>
      <c r="T44" s="33"/>
      <c r="U44" s="33"/>
      <c r="V44" s="33"/>
      <c r="W44" s="39"/>
      <c r="X44" s="40"/>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row>
    <row r="45" spans="2:88" ht="18" customHeight="1">
      <c r="B45" s="33"/>
      <c r="C45" s="33"/>
      <c r="D45" s="33"/>
      <c r="E45" s="33"/>
      <c r="F45" s="33"/>
      <c r="G45" s="33"/>
      <c r="H45" s="33"/>
      <c r="I45" s="33"/>
      <c r="J45" s="33"/>
      <c r="K45" s="33"/>
      <c r="L45" s="33"/>
      <c r="M45" s="33"/>
      <c r="N45" s="33"/>
      <c r="O45" s="33"/>
      <c r="P45" s="33"/>
      <c r="Q45" s="33"/>
      <c r="R45" s="33"/>
      <c r="S45" s="33"/>
      <c r="T45" s="33"/>
      <c r="U45" s="33"/>
      <c r="V45" s="33"/>
      <c r="W45" s="39"/>
      <c r="X45" s="40"/>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row>
    <row r="46" spans="2:88" ht="18" customHeight="1">
      <c r="B46" s="33"/>
      <c r="C46" s="33"/>
      <c r="D46" s="33"/>
      <c r="E46" s="33"/>
      <c r="F46" s="33"/>
      <c r="G46" s="33"/>
      <c r="H46" s="33"/>
      <c r="I46" s="33"/>
      <c r="J46" s="33"/>
      <c r="K46" s="33"/>
      <c r="L46" s="33"/>
      <c r="M46" s="33"/>
      <c r="N46" s="33"/>
      <c r="O46" s="33"/>
      <c r="P46" s="33"/>
      <c r="Q46" s="33"/>
      <c r="R46" s="33"/>
      <c r="S46" s="33"/>
      <c r="T46" s="33"/>
      <c r="U46" s="33"/>
      <c r="V46" s="33"/>
      <c r="W46" s="39"/>
      <c r="X46" s="40"/>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row>
    <row r="47" spans="2:88" ht="18" customHeight="1">
      <c r="B47" s="33"/>
      <c r="C47" s="33"/>
      <c r="D47" s="33"/>
      <c r="E47" s="33"/>
      <c r="F47" s="33"/>
      <c r="G47" s="33"/>
      <c r="H47" s="33"/>
      <c r="I47" s="33"/>
      <c r="J47" s="33"/>
      <c r="K47" s="33"/>
      <c r="L47" s="33"/>
      <c r="M47" s="33"/>
      <c r="N47" s="33"/>
      <c r="O47" s="33"/>
      <c r="P47" s="33"/>
      <c r="Q47" s="33"/>
      <c r="R47" s="33"/>
      <c r="S47" s="33"/>
      <c r="T47" s="33"/>
      <c r="U47" s="33"/>
      <c r="V47" s="33"/>
      <c r="W47" s="39"/>
      <c r="X47" s="40"/>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row>
    <row r="48" spans="2:88" ht="18" customHeight="1">
      <c r="B48" s="33"/>
      <c r="C48" s="33"/>
      <c r="D48" s="33"/>
      <c r="E48" s="33"/>
      <c r="F48" s="33"/>
      <c r="G48" s="33"/>
      <c r="H48" s="33"/>
      <c r="I48" s="33"/>
      <c r="J48" s="33"/>
      <c r="K48" s="33"/>
      <c r="L48" s="33"/>
      <c r="M48" s="33"/>
      <c r="N48" s="33"/>
      <c r="O48" s="33"/>
      <c r="P48" s="33"/>
      <c r="Q48" s="33"/>
      <c r="R48" s="33"/>
      <c r="S48" s="33"/>
      <c r="T48" s="33"/>
      <c r="U48" s="33"/>
      <c r="V48" s="33"/>
      <c r="W48" s="39"/>
      <c r="X48" s="40"/>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row>
    <row r="49" spans="2:113" ht="18" customHeight="1">
      <c r="B49" s="33"/>
      <c r="C49" s="33"/>
      <c r="D49" s="33"/>
      <c r="E49" s="33"/>
      <c r="F49" s="33"/>
      <c r="G49" s="33"/>
      <c r="H49" s="33"/>
      <c r="I49" s="33"/>
      <c r="J49" s="33"/>
      <c r="K49" s="33"/>
      <c r="L49" s="33"/>
      <c r="M49" s="33"/>
      <c r="N49" s="33"/>
      <c r="O49" s="33"/>
      <c r="P49" s="33"/>
      <c r="Q49" s="33"/>
      <c r="R49" s="33"/>
      <c r="S49" s="33"/>
      <c r="T49" s="33"/>
      <c r="U49" s="33"/>
      <c r="V49" s="33"/>
      <c r="W49" s="39"/>
      <c r="X49" s="40"/>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row>
    <row r="50" spans="2:113" ht="18" customHeight="1">
      <c r="B50" s="33"/>
      <c r="C50" s="33"/>
      <c r="D50" s="33"/>
      <c r="E50" s="33"/>
      <c r="F50" s="33"/>
      <c r="G50" s="33"/>
      <c r="H50" s="33"/>
      <c r="I50" s="33"/>
      <c r="J50" s="33"/>
      <c r="K50" s="33"/>
      <c r="L50" s="33"/>
      <c r="M50" s="33"/>
      <c r="N50" s="33"/>
      <c r="O50" s="33"/>
      <c r="P50" s="33"/>
      <c r="Q50" s="33"/>
      <c r="R50" s="33"/>
      <c r="S50" s="33"/>
      <c r="T50" s="33"/>
      <c r="U50" s="33"/>
      <c r="V50" s="33"/>
      <c r="W50" s="39"/>
      <c r="X50" s="40"/>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row>
    <row r="51" spans="2:113" ht="18" customHeight="1">
      <c r="B51" s="33"/>
      <c r="C51" s="33"/>
      <c r="D51" s="33"/>
      <c r="E51" s="33"/>
      <c r="F51" s="33"/>
      <c r="G51" s="33"/>
      <c r="H51" s="33"/>
      <c r="I51" s="33"/>
      <c r="J51" s="33"/>
      <c r="K51" s="33"/>
      <c r="L51" s="33"/>
      <c r="M51" s="33"/>
      <c r="N51" s="33"/>
      <c r="O51" s="33"/>
      <c r="P51" s="33"/>
      <c r="Q51" s="33"/>
      <c r="R51" s="33"/>
      <c r="S51" s="33"/>
      <c r="T51" s="33"/>
      <c r="U51" s="33"/>
      <c r="V51" s="33"/>
      <c r="W51" s="39"/>
      <c r="X51" s="40"/>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row>
    <row r="52" spans="2:113" ht="18" customHeight="1">
      <c r="B52" s="33"/>
      <c r="C52" s="33"/>
      <c r="D52" s="33"/>
      <c r="E52" s="33"/>
      <c r="F52" s="33"/>
      <c r="G52" s="33"/>
      <c r="H52" s="33"/>
      <c r="I52" s="33"/>
      <c r="J52" s="33"/>
      <c r="K52" s="33"/>
      <c r="L52" s="33"/>
      <c r="M52" s="33"/>
      <c r="N52" s="33"/>
      <c r="O52" s="33"/>
      <c r="P52" s="33"/>
      <c r="Q52" s="33"/>
      <c r="R52" s="33"/>
      <c r="S52" s="33"/>
      <c r="T52" s="33"/>
      <c r="U52" s="33"/>
      <c r="V52" s="33"/>
      <c r="W52" s="39"/>
      <c r="X52" s="40"/>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row>
    <row r="53" spans="2:113" ht="18" customHeight="1">
      <c r="B53" s="33"/>
      <c r="C53" s="33"/>
      <c r="D53" s="33"/>
      <c r="E53" s="33"/>
      <c r="F53" s="33"/>
      <c r="G53" s="33"/>
      <c r="H53" s="33"/>
      <c r="I53" s="33"/>
      <c r="J53" s="33"/>
      <c r="K53" s="33"/>
      <c r="L53" s="33"/>
      <c r="M53" s="33"/>
      <c r="N53" s="33"/>
      <c r="O53" s="33"/>
      <c r="P53" s="33"/>
      <c r="Q53" s="33"/>
      <c r="R53" s="33"/>
      <c r="S53" s="33"/>
      <c r="T53" s="33"/>
      <c r="U53" s="33"/>
      <c r="V53" s="33"/>
      <c r="W53" s="39"/>
      <c r="X53" s="40"/>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row>
    <row r="54" spans="2:113" ht="18" customHeight="1">
      <c r="B54" s="33"/>
      <c r="C54" s="33"/>
      <c r="D54" s="33"/>
      <c r="E54" s="33"/>
      <c r="F54" s="33"/>
      <c r="G54" s="33"/>
      <c r="H54" s="33"/>
      <c r="I54" s="33"/>
      <c r="J54" s="33"/>
      <c r="K54" s="33"/>
      <c r="L54" s="33"/>
      <c r="M54" s="33"/>
      <c r="N54" s="33"/>
      <c r="O54" s="33"/>
      <c r="P54" s="33"/>
      <c r="Q54" s="33"/>
      <c r="R54" s="33"/>
      <c r="S54" s="33"/>
      <c r="T54" s="33"/>
      <c r="U54" s="33"/>
      <c r="V54" s="33"/>
      <c r="W54" s="39"/>
      <c r="X54" s="40"/>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row>
    <row r="55" spans="2:113" ht="18" customHeight="1">
      <c r="B55" s="33"/>
      <c r="C55" s="33"/>
      <c r="D55" s="33"/>
      <c r="E55" s="33"/>
      <c r="F55" s="33"/>
      <c r="G55" s="33"/>
      <c r="H55" s="33"/>
      <c r="I55" s="33"/>
      <c r="J55" s="33"/>
      <c r="K55" s="33"/>
      <c r="L55" s="33"/>
      <c r="M55" s="33"/>
      <c r="N55" s="33"/>
      <c r="O55" s="33"/>
      <c r="P55" s="33"/>
      <c r="Q55" s="33"/>
      <c r="R55" s="33"/>
      <c r="S55" s="33"/>
      <c r="T55" s="33"/>
      <c r="U55" s="33"/>
      <c r="V55" s="33"/>
      <c r="W55" s="39"/>
      <c r="X55" s="40"/>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row>
    <row r="56" spans="2:113" ht="18" customHeight="1">
      <c r="B56" s="33"/>
      <c r="C56" s="33"/>
      <c r="D56" s="33"/>
      <c r="E56" s="33"/>
      <c r="F56" s="33"/>
      <c r="G56" s="33"/>
      <c r="H56" s="33"/>
      <c r="I56" s="33"/>
      <c r="J56" s="33"/>
      <c r="K56" s="33"/>
      <c r="L56" s="33"/>
      <c r="M56" s="33"/>
      <c r="N56" s="33"/>
      <c r="O56" s="33"/>
      <c r="P56" s="33"/>
      <c r="Q56" s="33"/>
      <c r="R56" s="33"/>
      <c r="S56" s="33"/>
      <c r="T56" s="33"/>
      <c r="U56" s="33"/>
      <c r="V56" s="33"/>
      <c r="W56" s="39"/>
      <c r="X56" s="40"/>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row>
    <row r="57" spans="2:113">
      <c r="B57" s="33"/>
      <c r="C57" s="33"/>
      <c r="D57" s="33"/>
      <c r="E57" s="33"/>
      <c r="F57" s="33"/>
      <c r="G57" s="33"/>
      <c r="H57" s="33"/>
      <c r="I57" s="33"/>
      <c r="J57" s="33"/>
      <c r="K57" s="33"/>
      <c r="L57" s="33"/>
      <c r="M57" s="33"/>
      <c r="N57" s="33"/>
      <c r="O57" s="33"/>
      <c r="P57" s="33"/>
      <c r="Q57" s="33"/>
      <c r="R57" s="33"/>
      <c r="S57" s="33"/>
      <c r="T57" s="33"/>
      <c r="U57" s="33"/>
      <c r="V57" s="33"/>
      <c r="W57" s="39"/>
      <c r="X57" s="40"/>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row>
    <row r="58" spans="2:113">
      <c r="B58" s="33"/>
      <c r="C58" s="33"/>
      <c r="D58" s="33"/>
      <c r="E58" s="33"/>
      <c r="F58" s="33"/>
      <c r="G58" s="33"/>
      <c r="H58" s="33"/>
      <c r="I58" s="33"/>
      <c r="J58" s="33"/>
      <c r="K58" s="33"/>
      <c r="L58" s="33"/>
      <c r="M58" s="33"/>
      <c r="N58" s="33"/>
      <c r="O58" s="33"/>
      <c r="P58" s="33"/>
      <c r="Q58" s="33"/>
      <c r="R58" s="33"/>
      <c r="S58" s="33"/>
      <c r="T58" s="33"/>
      <c r="U58" s="33"/>
      <c r="V58" s="33"/>
      <c r="W58" s="39"/>
      <c r="X58" s="40"/>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row>
    <row r="59" spans="2:113">
      <c r="B59" s="33"/>
      <c r="C59" s="33"/>
      <c r="D59" s="33"/>
      <c r="E59" s="33"/>
      <c r="F59" s="33"/>
      <c r="G59" s="33"/>
      <c r="H59" s="33"/>
      <c r="I59" s="33"/>
      <c r="J59" s="33"/>
      <c r="K59" s="33"/>
      <c r="L59" s="33"/>
      <c r="M59" s="33"/>
      <c r="N59" s="33"/>
      <c r="O59" s="33"/>
      <c r="P59" s="33"/>
      <c r="Q59" s="33"/>
      <c r="R59" s="33"/>
      <c r="S59" s="33"/>
      <c r="T59" s="33"/>
      <c r="U59" s="33"/>
      <c r="V59" s="33"/>
      <c r="W59" s="39"/>
      <c r="X59" s="40"/>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row>
    <row r="60" spans="2:113">
      <c r="B60" s="33"/>
      <c r="C60" s="33"/>
      <c r="D60" s="33"/>
      <c r="E60" s="33"/>
      <c r="F60" s="33"/>
      <c r="G60" s="33"/>
      <c r="H60" s="33"/>
      <c r="I60" s="33"/>
      <c r="J60" s="33"/>
      <c r="K60" s="33"/>
      <c r="L60" s="33"/>
      <c r="M60" s="33"/>
      <c r="N60" s="33"/>
      <c r="O60" s="33"/>
      <c r="P60" s="33"/>
      <c r="Q60" s="33"/>
      <c r="R60" s="33"/>
      <c r="S60" s="33"/>
      <c r="T60" s="33"/>
      <c r="U60" s="33"/>
      <c r="V60" s="33"/>
      <c r="W60" s="39"/>
      <c r="X60" s="40"/>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row>
    <row r="61" spans="2:113">
      <c r="B61" s="40"/>
      <c r="C61" s="39"/>
      <c r="D61" s="39"/>
      <c r="E61" s="39"/>
      <c r="F61" s="33"/>
      <c r="G61" s="33"/>
      <c r="H61" s="33"/>
      <c r="I61" s="33"/>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row>
    <row r="62" spans="2:113">
      <c r="B62" s="40"/>
      <c r="C62" s="39"/>
      <c r="D62" s="39"/>
      <c r="E62" s="39"/>
      <c r="F62" s="33"/>
      <c r="G62" s="33"/>
      <c r="H62" s="33"/>
      <c r="I62" s="33"/>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row>
    <row r="63" spans="2:113">
      <c r="B63" s="40"/>
      <c r="C63" s="39"/>
      <c r="D63" s="39"/>
      <c r="E63" s="39"/>
      <c r="F63" s="33"/>
      <c r="G63" s="33"/>
      <c r="H63" s="33"/>
      <c r="I63" s="33"/>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row>
    <row r="64" spans="2:113">
      <c r="B64" s="40"/>
      <c r="C64" s="39"/>
      <c r="D64" s="39"/>
      <c r="E64" s="39"/>
      <c r="F64" s="33"/>
      <c r="G64" s="33"/>
      <c r="H64" s="33"/>
      <c r="I64" s="33"/>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row>
    <row r="65" spans="2:113">
      <c r="B65" s="40"/>
      <c r="C65" s="39"/>
      <c r="D65" s="39"/>
      <c r="E65" s="39"/>
      <c r="F65" s="33"/>
      <c r="G65" s="33"/>
      <c r="H65" s="33"/>
      <c r="I65" s="33"/>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row>
    <row r="66" spans="2:113">
      <c r="B66" s="40"/>
      <c r="C66" s="39"/>
      <c r="D66" s="39"/>
      <c r="E66" s="39"/>
      <c r="F66" s="33"/>
      <c r="G66" s="33"/>
      <c r="H66" s="33"/>
      <c r="I66" s="33"/>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row>
    <row r="67" spans="2:113">
      <c r="B67" s="40"/>
      <c r="C67" s="39"/>
      <c r="D67" s="39"/>
      <c r="E67" s="39"/>
      <c r="F67" s="33"/>
      <c r="G67" s="33"/>
      <c r="H67" s="33"/>
      <c r="I67" s="33"/>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row>
    <row r="68" spans="2:113">
      <c r="B68" s="40"/>
      <c r="C68" s="39"/>
      <c r="D68" s="39"/>
      <c r="E68" s="39"/>
      <c r="F68" s="33"/>
      <c r="G68" s="33"/>
      <c r="H68" s="33"/>
      <c r="I68" s="33"/>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row>
    <row r="69" spans="2:113">
      <c r="B69" s="40"/>
      <c r="C69" s="39"/>
      <c r="D69" s="39"/>
      <c r="E69" s="39"/>
      <c r="F69" s="33"/>
      <c r="G69" s="33"/>
      <c r="H69" s="33"/>
      <c r="I69" s="33"/>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row>
    <row r="70" spans="2:113">
      <c r="B70" s="40"/>
      <c r="C70" s="39"/>
      <c r="D70" s="39"/>
      <c r="E70" s="39"/>
      <c r="F70" s="33"/>
      <c r="G70" s="33"/>
      <c r="H70" s="33"/>
      <c r="I70" s="33"/>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row>
    <row r="71" spans="2:113">
      <c r="B71" s="40"/>
      <c r="C71" s="40"/>
      <c r="D71" s="40"/>
      <c r="E71" s="40"/>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row>
    <row r="72" spans="2:113">
      <c r="B72" s="40"/>
      <c r="C72" s="40"/>
      <c r="D72" s="40"/>
      <c r="E72" s="40"/>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2:113">
      <c r="B73" s="40"/>
      <c r="C73" s="40"/>
      <c r="D73" s="40"/>
      <c r="E73" s="40"/>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2:113">
      <c r="B74" s="40"/>
      <c r="C74" s="40"/>
      <c r="D74" s="40"/>
      <c r="E74" s="40"/>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2:113">
      <c r="B75" s="40"/>
      <c r="C75" s="40"/>
      <c r="D75" s="40"/>
      <c r="E75" s="40"/>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2:113">
      <c r="B76" s="40"/>
      <c r="C76" s="40"/>
      <c r="D76" s="40"/>
      <c r="E76" s="40"/>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row>
    <row r="77" spans="2:113">
      <c r="B77" s="40"/>
      <c r="C77" s="40"/>
      <c r="D77" s="40"/>
      <c r="E77" s="40"/>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2:113">
      <c r="B78" s="40"/>
      <c r="C78" s="40"/>
      <c r="D78" s="40"/>
      <c r="E78" s="40"/>
      <c r="F78" s="40"/>
      <c r="G78" s="40"/>
      <c r="H78" s="40"/>
      <c r="I78" s="40"/>
      <c r="J78" s="40"/>
      <c r="K78" s="40"/>
      <c r="L78" s="40"/>
      <c r="M78" s="40"/>
      <c r="N78" s="40"/>
      <c r="O78" s="40"/>
      <c r="P78" s="40"/>
      <c r="Q78" s="40"/>
      <c r="R78" s="40"/>
      <c r="S78" s="40"/>
      <c r="T78" s="40"/>
      <c r="U78" s="40"/>
      <c r="V78" s="40"/>
      <c r="W78" s="40"/>
      <c r="X78" s="40"/>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2:113">
      <c r="B79" s="40"/>
      <c r="C79" s="40"/>
      <c r="D79" s="40"/>
      <c r="E79" s="40"/>
      <c r="F79" s="40"/>
      <c r="G79" s="40"/>
      <c r="H79" s="40"/>
      <c r="I79" s="40"/>
      <c r="J79" s="40"/>
      <c r="K79" s="40"/>
      <c r="L79" s="40"/>
      <c r="M79" s="40"/>
      <c r="N79" s="40"/>
      <c r="O79" s="40"/>
      <c r="P79" s="40"/>
      <c r="Q79" s="40"/>
      <c r="R79" s="40"/>
      <c r="S79" s="40"/>
      <c r="T79" s="40"/>
      <c r="U79" s="40"/>
      <c r="V79" s="40"/>
      <c r="W79" s="40"/>
      <c r="X79" s="40"/>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2:113">
      <c r="B80" s="40"/>
      <c r="C80" s="40"/>
      <c r="D80" s="40"/>
      <c r="E80" s="40"/>
      <c r="F80" s="40"/>
      <c r="G80" s="40"/>
      <c r="H80" s="40"/>
      <c r="I80" s="40"/>
      <c r="J80" s="40"/>
      <c r="K80" s="40"/>
      <c r="L80" s="40"/>
      <c r="M80" s="40"/>
      <c r="N80" s="40"/>
      <c r="O80" s="40"/>
      <c r="P80" s="40"/>
      <c r="Q80" s="40"/>
      <c r="R80" s="40"/>
      <c r="S80" s="40"/>
      <c r="T80" s="40"/>
      <c r="U80" s="40"/>
      <c r="V80" s="40"/>
      <c r="W80" s="40"/>
      <c r="X80" s="40"/>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2:113">
      <c r="B81" s="40"/>
      <c r="C81" s="40"/>
      <c r="D81" s="40"/>
      <c r="E81" s="40"/>
      <c r="F81" s="40"/>
      <c r="G81" s="40"/>
      <c r="H81" s="40"/>
      <c r="I81" s="40"/>
      <c r="J81" s="40"/>
      <c r="K81" s="40"/>
      <c r="L81" s="40"/>
      <c r="M81" s="40"/>
      <c r="N81" s="40"/>
      <c r="O81" s="40"/>
      <c r="P81" s="40"/>
      <c r="Q81" s="40"/>
      <c r="R81" s="40"/>
      <c r="S81" s="40"/>
      <c r="T81" s="40"/>
      <c r="U81" s="40"/>
      <c r="V81" s="40"/>
      <c r="W81" s="40"/>
      <c r="X81" s="40"/>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2:113">
      <c r="B82" s="40"/>
      <c r="C82" s="40"/>
      <c r="D82" s="40"/>
      <c r="E82" s="40"/>
      <c r="F82" s="40"/>
      <c r="G82" s="40"/>
      <c r="H82" s="40"/>
      <c r="I82" s="40"/>
      <c r="J82" s="40"/>
      <c r="K82" s="40"/>
      <c r="L82" s="40"/>
      <c r="M82" s="40"/>
      <c r="N82" s="40"/>
      <c r="O82" s="40"/>
      <c r="P82" s="40"/>
      <c r="Q82" s="40"/>
      <c r="R82" s="40"/>
      <c r="S82" s="40"/>
      <c r="T82" s="40"/>
      <c r="U82" s="40"/>
      <c r="V82" s="40"/>
      <c r="W82" s="40"/>
      <c r="X82" s="40"/>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c r="DA82" s="31"/>
      <c r="DB82" s="31"/>
      <c r="DC82" s="31"/>
      <c r="DD82" s="31"/>
      <c r="DE82" s="31"/>
      <c r="DF82" s="31"/>
      <c r="DG82" s="31"/>
      <c r="DH82" s="31"/>
      <c r="DI82" s="31"/>
    </row>
    <row r="83" spans="2:113">
      <c r="B83" s="40"/>
      <c r="C83" s="40"/>
      <c r="D83" s="40"/>
      <c r="E83" s="40"/>
      <c r="F83" s="40"/>
      <c r="G83" s="40"/>
      <c r="H83" s="40"/>
      <c r="I83" s="40"/>
      <c r="J83" s="40"/>
      <c r="K83" s="40"/>
      <c r="L83" s="40"/>
      <c r="M83" s="40"/>
      <c r="N83" s="40"/>
      <c r="O83" s="40"/>
      <c r="P83" s="40"/>
      <c r="Q83" s="40"/>
      <c r="R83" s="40"/>
      <c r="S83" s="40"/>
      <c r="T83" s="40"/>
      <c r="U83" s="40"/>
      <c r="V83" s="40"/>
      <c r="W83" s="40"/>
      <c r="X83" s="40"/>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c r="DA83" s="31"/>
      <c r="DB83" s="31"/>
      <c r="DC83" s="31"/>
      <c r="DD83" s="31"/>
      <c r="DE83" s="31"/>
      <c r="DF83" s="31"/>
      <c r="DG83" s="31"/>
      <c r="DH83" s="31"/>
      <c r="DI83" s="31"/>
    </row>
    <row r="84" spans="2:113">
      <c r="B84" s="40"/>
      <c r="C84" s="40"/>
      <c r="D84" s="40"/>
      <c r="E84" s="40"/>
      <c r="F84" s="40"/>
      <c r="G84" s="40"/>
      <c r="H84" s="40"/>
      <c r="I84" s="40"/>
      <c r="J84" s="40"/>
      <c r="K84" s="40"/>
      <c r="L84" s="40"/>
      <c r="M84" s="40"/>
      <c r="N84" s="40"/>
      <c r="O84" s="40"/>
      <c r="P84" s="40"/>
      <c r="Q84" s="40"/>
      <c r="R84" s="40"/>
      <c r="S84" s="40"/>
      <c r="T84" s="40"/>
      <c r="U84" s="40"/>
      <c r="V84" s="40"/>
      <c r="W84" s="40"/>
      <c r="X84" s="40"/>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row>
    <row r="85" spans="2:113">
      <c r="B85" s="40"/>
      <c r="C85" s="40"/>
      <c r="D85" s="40"/>
      <c r="E85" s="40"/>
      <c r="F85" s="40"/>
      <c r="G85" s="40"/>
      <c r="H85" s="40"/>
      <c r="I85" s="40"/>
      <c r="J85" s="40"/>
      <c r="K85" s="40"/>
      <c r="L85" s="40"/>
      <c r="M85" s="40"/>
      <c r="N85" s="40"/>
      <c r="O85" s="40"/>
      <c r="P85" s="40"/>
      <c r="Q85" s="40"/>
      <c r="R85" s="40"/>
      <c r="S85" s="40"/>
      <c r="T85" s="40"/>
      <c r="U85" s="40"/>
      <c r="V85" s="40"/>
      <c r="W85" s="40"/>
      <c r="X85" s="40"/>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row>
    <row r="86" spans="2:113">
      <c r="B86" s="40"/>
      <c r="C86" s="40"/>
      <c r="D86" s="40"/>
      <c r="E86" s="40"/>
      <c r="F86" s="40"/>
      <c r="G86" s="40"/>
      <c r="H86" s="40"/>
      <c r="I86" s="40"/>
      <c r="J86" s="40"/>
      <c r="K86" s="40"/>
      <c r="L86" s="40"/>
      <c r="M86" s="40"/>
      <c r="N86" s="40"/>
      <c r="O86" s="40"/>
      <c r="P86" s="40"/>
      <c r="Q86" s="40"/>
      <c r="R86" s="40"/>
      <c r="S86" s="40"/>
      <c r="T86" s="40"/>
      <c r="U86" s="40"/>
      <c r="V86" s="40"/>
      <c r="W86" s="40"/>
      <c r="X86" s="40"/>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row>
    <row r="87" spans="2:113">
      <c r="B87" s="40"/>
      <c r="C87" s="40"/>
      <c r="D87" s="40"/>
      <c r="E87" s="40"/>
      <c r="F87" s="40"/>
      <c r="G87" s="40"/>
      <c r="H87" s="40"/>
      <c r="I87" s="40"/>
      <c r="J87" s="40"/>
      <c r="K87" s="40"/>
      <c r="L87" s="40"/>
      <c r="M87" s="40"/>
      <c r="N87" s="40"/>
      <c r="O87" s="40"/>
      <c r="P87" s="40"/>
      <c r="Q87" s="40"/>
      <c r="R87" s="40"/>
      <c r="S87" s="40"/>
      <c r="T87" s="40"/>
      <c r="U87" s="40"/>
      <c r="V87" s="40"/>
      <c r="W87" s="40"/>
      <c r="X87" s="40"/>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row>
    <row r="88" spans="2:113">
      <c r="B88" s="40"/>
      <c r="C88" s="40"/>
      <c r="D88" s="40"/>
      <c r="E88" s="40"/>
      <c r="F88" s="40"/>
      <c r="G88" s="40"/>
      <c r="H88" s="40"/>
      <c r="I88" s="40"/>
      <c r="J88" s="40"/>
      <c r="K88" s="40"/>
      <c r="L88" s="40"/>
      <c r="M88" s="40"/>
      <c r="N88" s="40"/>
      <c r="O88" s="40"/>
      <c r="P88" s="40"/>
      <c r="Q88" s="40"/>
      <c r="R88" s="40"/>
      <c r="S88" s="40"/>
      <c r="T88" s="40"/>
      <c r="U88" s="40"/>
      <c r="V88" s="40"/>
      <c r="W88" s="40"/>
      <c r="X88" s="40"/>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row>
    <row r="89" spans="2:113">
      <c r="B89" s="40"/>
      <c r="C89" s="40"/>
      <c r="D89" s="40"/>
      <c r="E89" s="40"/>
      <c r="F89" s="40"/>
      <c r="G89" s="40"/>
      <c r="H89" s="40"/>
      <c r="I89" s="40"/>
      <c r="J89" s="40"/>
      <c r="K89" s="40"/>
      <c r="L89" s="40"/>
      <c r="M89" s="40"/>
      <c r="N89" s="40"/>
      <c r="O89" s="40"/>
      <c r="P89" s="40"/>
      <c r="Q89" s="40"/>
      <c r="R89" s="40"/>
      <c r="S89" s="40"/>
      <c r="T89" s="40"/>
      <c r="U89" s="40"/>
      <c r="V89" s="40"/>
      <c r="W89" s="40"/>
      <c r="X89" s="40"/>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31"/>
      <c r="DC89" s="31"/>
      <c r="DD89" s="31"/>
      <c r="DE89" s="31"/>
      <c r="DF89" s="31"/>
      <c r="DG89" s="31"/>
      <c r="DH89" s="31"/>
      <c r="DI89" s="31"/>
    </row>
    <row r="90" spans="2:113">
      <c r="B90" s="40"/>
      <c r="C90" s="40"/>
      <c r="D90" s="40"/>
      <c r="E90" s="40"/>
      <c r="F90" s="40"/>
      <c r="G90" s="40"/>
      <c r="H90" s="40"/>
      <c r="I90" s="40"/>
      <c r="J90" s="40"/>
      <c r="K90" s="40"/>
      <c r="L90" s="40"/>
      <c r="M90" s="40"/>
      <c r="N90" s="40"/>
      <c r="O90" s="40"/>
      <c r="P90" s="40"/>
      <c r="Q90" s="40"/>
      <c r="R90" s="40"/>
      <c r="S90" s="40"/>
      <c r="T90" s="40"/>
      <c r="U90" s="40"/>
      <c r="V90" s="40"/>
      <c r="W90" s="40"/>
      <c r="X90" s="40"/>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c r="DA90" s="31"/>
      <c r="DB90" s="31"/>
      <c r="DC90" s="31"/>
      <c r="DD90" s="31"/>
      <c r="DE90" s="31"/>
      <c r="DF90" s="31"/>
      <c r="DG90" s="31"/>
      <c r="DH90" s="31"/>
      <c r="DI90" s="31"/>
    </row>
    <row r="91" spans="2:113">
      <c r="B91" s="40"/>
      <c r="C91" s="40"/>
      <c r="D91" s="40"/>
      <c r="E91" s="40"/>
      <c r="F91" s="40"/>
      <c r="G91" s="40"/>
      <c r="H91" s="40"/>
      <c r="I91" s="40"/>
      <c r="J91" s="40"/>
      <c r="K91" s="40"/>
      <c r="L91" s="40"/>
      <c r="M91" s="40"/>
      <c r="N91" s="40"/>
      <c r="O91" s="40"/>
      <c r="P91" s="40"/>
      <c r="Q91" s="40"/>
      <c r="R91" s="40"/>
      <c r="S91" s="40"/>
      <c r="T91" s="40"/>
      <c r="U91" s="40"/>
      <c r="V91" s="40"/>
      <c r="W91" s="40"/>
      <c r="X91" s="40"/>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c r="DA91" s="31"/>
      <c r="DB91" s="31"/>
      <c r="DC91" s="31"/>
      <c r="DD91" s="31"/>
      <c r="DE91" s="31"/>
      <c r="DF91" s="31"/>
      <c r="DG91" s="31"/>
      <c r="DH91" s="31"/>
      <c r="DI91" s="31"/>
    </row>
    <row r="92" spans="2:113">
      <c r="B92" s="40"/>
      <c r="C92" s="40"/>
      <c r="D92" s="40"/>
      <c r="E92" s="40"/>
      <c r="F92" s="40"/>
      <c r="G92" s="40"/>
      <c r="H92" s="40"/>
      <c r="I92" s="40"/>
      <c r="J92" s="40"/>
      <c r="K92" s="40"/>
      <c r="L92" s="40"/>
      <c r="M92" s="40"/>
      <c r="N92" s="40"/>
      <c r="O92" s="40"/>
      <c r="P92" s="40"/>
      <c r="Q92" s="40"/>
      <c r="R92" s="40"/>
      <c r="S92" s="40"/>
      <c r="T92" s="40"/>
      <c r="U92" s="40"/>
      <c r="V92" s="40"/>
      <c r="W92" s="40"/>
      <c r="X92" s="40"/>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c r="DA92" s="31"/>
      <c r="DB92" s="31"/>
      <c r="DC92" s="31"/>
      <c r="DD92" s="31"/>
      <c r="DE92" s="31"/>
      <c r="DF92" s="31"/>
      <c r="DG92" s="31"/>
      <c r="DH92" s="31"/>
      <c r="DI92" s="31"/>
    </row>
    <row r="93" spans="2:113">
      <c r="B93" s="40"/>
      <c r="C93" s="40"/>
      <c r="D93" s="40"/>
      <c r="E93" s="40"/>
      <c r="F93" s="40"/>
      <c r="G93" s="40"/>
      <c r="H93" s="40"/>
      <c r="I93" s="40"/>
      <c r="J93" s="40"/>
      <c r="K93" s="40"/>
      <c r="L93" s="40"/>
      <c r="M93" s="40"/>
      <c r="N93" s="40"/>
      <c r="O93" s="40"/>
      <c r="P93" s="40"/>
      <c r="Q93" s="40"/>
      <c r="R93" s="40"/>
      <c r="S93" s="40"/>
      <c r="T93" s="40"/>
      <c r="U93" s="40"/>
      <c r="V93" s="40"/>
      <c r="W93" s="40"/>
      <c r="X93" s="40"/>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c r="DA93" s="31"/>
      <c r="DB93" s="31"/>
      <c r="DC93" s="31"/>
      <c r="DD93" s="31"/>
      <c r="DE93" s="31"/>
      <c r="DF93" s="31"/>
      <c r="DG93" s="31"/>
      <c r="DH93" s="31"/>
      <c r="DI93" s="31"/>
    </row>
    <row r="94" spans="2:113">
      <c r="B94" s="40"/>
      <c r="C94" s="40"/>
      <c r="D94" s="40"/>
      <c r="E94" s="40"/>
      <c r="F94" s="40"/>
      <c r="G94" s="40"/>
      <c r="H94" s="40"/>
      <c r="I94" s="40"/>
      <c r="J94" s="40"/>
      <c r="K94" s="40"/>
      <c r="L94" s="40"/>
      <c r="M94" s="40"/>
      <c r="N94" s="40"/>
      <c r="O94" s="40"/>
      <c r="P94" s="40"/>
      <c r="Q94" s="40"/>
      <c r="R94" s="40"/>
      <c r="S94" s="40"/>
      <c r="T94" s="40"/>
      <c r="U94" s="40"/>
      <c r="V94" s="40"/>
      <c r="W94" s="40"/>
      <c r="X94" s="40"/>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c r="DA94" s="31"/>
      <c r="DB94" s="31"/>
      <c r="DC94" s="31"/>
      <c r="DD94" s="31"/>
      <c r="DE94" s="31"/>
      <c r="DF94" s="31"/>
      <c r="DG94" s="31"/>
      <c r="DH94" s="31"/>
      <c r="DI94" s="31"/>
    </row>
    <row r="95" spans="2:113">
      <c r="B95" s="40"/>
      <c r="C95" s="40"/>
      <c r="D95" s="40"/>
      <c r="E95" s="40"/>
      <c r="F95" s="40"/>
      <c r="G95" s="40"/>
      <c r="H95" s="40"/>
      <c r="I95" s="40"/>
      <c r="J95" s="40"/>
      <c r="K95" s="40"/>
      <c r="L95" s="40"/>
      <c r="M95" s="40"/>
      <c r="N95" s="40"/>
      <c r="O95" s="40"/>
      <c r="P95" s="40"/>
      <c r="Q95" s="40"/>
      <c r="R95" s="40"/>
      <c r="S95" s="40"/>
      <c r="T95" s="40"/>
      <c r="U95" s="40"/>
      <c r="V95" s="40"/>
      <c r="W95" s="40"/>
      <c r="X95" s="40"/>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c r="DA95" s="31"/>
      <c r="DB95" s="31"/>
      <c r="DC95" s="31"/>
      <c r="DD95" s="31"/>
      <c r="DE95" s="31"/>
      <c r="DF95" s="31"/>
      <c r="DG95" s="31"/>
      <c r="DH95" s="31"/>
      <c r="DI95" s="31"/>
    </row>
    <row r="96" spans="2:113">
      <c r="B96" s="40"/>
      <c r="C96" s="40"/>
      <c r="D96" s="40"/>
      <c r="E96" s="40"/>
      <c r="F96" s="40"/>
      <c r="G96" s="40"/>
      <c r="H96" s="40"/>
      <c r="I96" s="40"/>
      <c r="J96" s="40"/>
      <c r="K96" s="40"/>
      <c r="L96" s="40"/>
      <c r="M96" s="40"/>
      <c r="N96" s="40"/>
      <c r="O96" s="40"/>
      <c r="P96" s="40"/>
      <c r="Q96" s="40"/>
      <c r="R96" s="40"/>
      <c r="S96" s="40"/>
      <c r="T96" s="40"/>
      <c r="U96" s="40"/>
      <c r="V96" s="40"/>
      <c r="W96" s="40"/>
      <c r="X96" s="40"/>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c r="DA96" s="31"/>
      <c r="DB96" s="31"/>
      <c r="DC96" s="31"/>
      <c r="DD96" s="31"/>
      <c r="DE96" s="31"/>
      <c r="DF96" s="31"/>
      <c r="DG96" s="31"/>
      <c r="DH96" s="31"/>
      <c r="DI96" s="31"/>
    </row>
    <row r="97" spans="2:113">
      <c r="B97" s="40"/>
      <c r="C97" s="40"/>
      <c r="D97" s="40"/>
      <c r="E97" s="40"/>
      <c r="F97" s="40"/>
      <c r="G97" s="40"/>
      <c r="H97" s="40"/>
      <c r="I97" s="40"/>
      <c r="J97" s="40"/>
      <c r="K97" s="40"/>
      <c r="L97" s="40"/>
      <c r="M97" s="40"/>
      <c r="N97" s="40"/>
      <c r="O97" s="40"/>
      <c r="P97" s="40"/>
      <c r="Q97" s="40"/>
      <c r="R97" s="40"/>
      <c r="S97" s="40"/>
      <c r="T97" s="40"/>
      <c r="U97" s="40"/>
      <c r="V97" s="40"/>
      <c r="W97" s="40"/>
      <c r="X97" s="40"/>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row>
    <row r="98" spans="2:113">
      <c r="B98" s="40"/>
      <c r="C98" s="40"/>
      <c r="D98" s="40"/>
      <c r="E98" s="40"/>
      <c r="F98" s="40"/>
      <c r="G98" s="40"/>
      <c r="H98" s="40"/>
      <c r="I98" s="40"/>
      <c r="J98" s="40"/>
      <c r="K98" s="40"/>
      <c r="L98" s="40"/>
      <c r="M98" s="40"/>
      <c r="N98" s="40"/>
      <c r="O98" s="40"/>
      <c r="P98" s="40"/>
      <c r="Q98" s="40"/>
      <c r="R98" s="40"/>
      <c r="S98" s="40"/>
      <c r="T98" s="40"/>
      <c r="U98" s="40"/>
      <c r="V98" s="40"/>
      <c r="W98" s="40"/>
      <c r="X98" s="40"/>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c r="DA98" s="31"/>
      <c r="DB98" s="31"/>
      <c r="DC98" s="31"/>
      <c r="DD98" s="31"/>
      <c r="DE98" s="31"/>
      <c r="DF98" s="31"/>
      <c r="DG98" s="31"/>
      <c r="DH98" s="31"/>
      <c r="DI98" s="31"/>
    </row>
    <row r="99" spans="2:113">
      <c r="B99" s="40"/>
      <c r="C99" s="40"/>
      <c r="D99" s="40"/>
      <c r="E99" s="40"/>
      <c r="F99" s="40"/>
      <c r="G99" s="40"/>
      <c r="H99" s="40"/>
      <c r="I99" s="40"/>
      <c r="J99" s="40"/>
      <c r="K99" s="40"/>
      <c r="L99" s="40"/>
      <c r="M99" s="40"/>
      <c r="N99" s="40"/>
      <c r="O99" s="40"/>
      <c r="P99" s="40"/>
      <c r="Q99" s="40"/>
      <c r="R99" s="40"/>
      <c r="S99" s="40"/>
      <c r="T99" s="40"/>
      <c r="U99" s="40"/>
      <c r="V99" s="40"/>
      <c r="W99" s="40"/>
      <c r="X99" s="40"/>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c r="DA99" s="31"/>
      <c r="DB99" s="31"/>
      <c r="DC99" s="31"/>
      <c r="DD99" s="31"/>
      <c r="DE99" s="31"/>
      <c r="DF99" s="31"/>
      <c r="DG99" s="31"/>
      <c r="DH99" s="31"/>
      <c r="DI99" s="31"/>
    </row>
    <row r="100" spans="2:113">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c r="DA100" s="31"/>
      <c r="DB100" s="31"/>
      <c r="DC100" s="31"/>
      <c r="DD100" s="31"/>
      <c r="DE100" s="31"/>
      <c r="DF100" s="31"/>
      <c r="DG100" s="31"/>
      <c r="DH100" s="31"/>
      <c r="DI100" s="31"/>
    </row>
    <row r="101" spans="2:113">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row>
    <row r="102" spans="2:113">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row>
    <row r="103" spans="2:113">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row>
    <row r="104" spans="2:113">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row>
    <row r="105" spans="2:113">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row>
    <row r="106" spans="2:113">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row>
    <row r="107" spans="2:113">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row>
    <row r="108" spans="2:113">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row>
    <row r="109" spans="2:113">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row>
    <row r="110" spans="2:113">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row>
    <row r="111" spans="2:113">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row>
    <row r="112" spans="2:113">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row>
    <row r="113" spans="2:64">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row>
    <row r="114" spans="2:64">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row>
    <row r="115" spans="2:64">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row>
    <row r="116" spans="2:64">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row>
    <row r="117" spans="2:64">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row>
    <row r="118" spans="2:64">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row>
    <row r="119" spans="2:64">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row>
    <row r="120" spans="2:64">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row>
    <row r="121" spans="2:64">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row>
    <row r="122" spans="2:64">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row>
    <row r="123" spans="2:64">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row>
    <row r="124" spans="2:64">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row>
    <row r="125" spans="2:64">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row>
    <row r="126" spans="2:64">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row>
    <row r="127" spans="2:64">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row>
    <row r="128" spans="2:64">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row>
    <row r="129" spans="2:64">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row>
    <row r="130" spans="2:64">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row>
    <row r="131" spans="2:64">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row>
    <row r="132" spans="2:64">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row>
    <row r="133" spans="2:64">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row>
    <row r="134" spans="2:64">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row>
    <row r="135" spans="2:64">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row>
    <row r="136" spans="2:64">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row>
    <row r="137" spans="2:64">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row>
    <row r="138" spans="2:64">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row>
    <row r="139" spans="2:64">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row>
    <row r="140" spans="2:64">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row>
    <row r="141" spans="2:64">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row>
    <row r="142" spans="2:64">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row>
    <row r="143" spans="2:64">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row>
    <row r="144" spans="2:64">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row>
    <row r="145" spans="2:64">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row>
    <row r="146" spans="2:64">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row>
    <row r="147" spans="2:64">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row>
    <row r="148" spans="2:64">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row>
    <row r="149" spans="2:64">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row>
    <row r="150" spans="2:64">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row>
    <row r="151" spans="2:64">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row>
    <row r="152" spans="2:64">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row>
    <row r="153" spans="2:64">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row>
    <row r="154" spans="2:64">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row>
    <row r="155" spans="2:64">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row>
    <row r="156" spans="2:64">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row>
    <row r="157" spans="2:64">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row>
    <row r="158" spans="2:64">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row>
    <row r="159" spans="2:64">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row>
    <row r="160" spans="2:64">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row>
    <row r="161" spans="2:64">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row>
    <row r="162" spans="2:64">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row>
    <row r="163" spans="2:64">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row>
    <row r="164" spans="2:64">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row>
    <row r="165" spans="2:64">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row>
    <row r="166" spans="2:64">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row>
    <row r="167" spans="2:64">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row>
    <row r="168" spans="2:64">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row>
    <row r="169" spans="2:64">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row>
    <row r="170" spans="2:64">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row>
    <row r="171" spans="2:64">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row>
    <row r="172" spans="2:64">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row>
    <row r="173" spans="2:64">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row>
    <row r="174" spans="2:64">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row>
    <row r="175" spans="2:64">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row>
    <row r="176" spans="2:64">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row>
    <row r="177" spans="2:64">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row>
    <row r="178" spans="2:64">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row>
    <row r="179" spans="2:64">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row>
    <row r="180" spans="2:64">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row>
    <row r="181" spans="2:64">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row>
    <row r="182" spans="2:64">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row>
    <row r="183" spans="2:64">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row>
    <row r="184" spans="2:64">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row>
    <row r="185" spans="2:64">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row>
    <row r="186" spans="2:64">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row>
    <row r="187" spans="2:64">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row>
    <row r="188" spans="2:64">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row>
    <row r="189" spans="2:64">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row>
    <row r="190" spans="2:64">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row>
    <row r="191" spans="2:64">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row>
    <row r="192" spans="2:64">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row>
    <row r="193" spans="2:64">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row>
    <row r="194" spans="2:64">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row>
    <row r="195" spans="2:64">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row>
    <row r="196" spans="2:64">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row>
    <row r="197" spans="2:64">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row>
    <row r="198" spans="2:64">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row>
    <row r="199" spans="2:64">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row>
    <row r="200" spans="2:64">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row>
    <row r="201" spans="2:64">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row>
    <row r="202" spans="2:64">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row>
    <row r="203" spans="2:64">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row>
    <row r="204" spans="2:64">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row>
    <row r="205" spans="2:64">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row>
    <row r="206" spans="2:64">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row>
    <row r="207" spans="2:64">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row>
    <row r="208" spans="2:64">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row>
    <row r="209" spans="2:64">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row>
    <row r="210" spans="2:64">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row>
    <row r="211" spans="2:64">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row>
    <row r="212" spans="2:64">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row>
    <row r="213" spans="2:64">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row>
    <row r="214" spans="2:64">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row>
    <row r="215" spans="2:64">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row>
    <row r="216" spans="2:64">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row>
    <row r="217" spans="2:64">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row>
    <row r="218" spans="2:64">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row>
    <row r="219" spans="2:64">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row>
    <row r="220" spans="2:64">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row>
    <row r="221" spans="2:64">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row>
    <row r="222" spans="2:64">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row>
    <row r="223" spans="2:64">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row>
    <row r="224" spans="2:64">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row>
    <row r="225" spans="2:64">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row>
    <row r="226" spans="2:64">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row>
    <row r="227" spans="2:64">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row>
    <row r="228" spans="2:64">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row>
    <row r="229" spans="2:64">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row>
    <row r="230" spans="2:64">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row>
    <row r="231" spans="2:64">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row>
    <row r="232" spans="2:64">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row>
    <row r="233" spans="2:64">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row>
    <row r="234" spans="2:64">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row>
    <row r="235" spans="2:64">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row>
    <row r="236" spans="2:64">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row>
    <row r="237" spans="2:64">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row>
    <row r="238" spans="2:64">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row>
    <row r="239" spans="2:64">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row>
    <row r="240" spans="2:64">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row>
    <row r="241" spans="2:64">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row>
    <row r="242" spans="2:64">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row>
    <row r="243" spans="2:64">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row>
    <row r="244" spans="2:64">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row>
    <row r="245" spans="2:64">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row>
    <row r="246" spans="2:64">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row>
    <row r="247" spans="2:64">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row>
    <row r="248" spans="2:64">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row>
    <row r="249" spans="2:64">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row>
    <row r="250" spans="2:64">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row>
    <row r="251" spans="2:64">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row>
    <row r="252" spans="2:64">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row>
    <row r="253" spans="2:64">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row>
    <row r="254" spans="2:64">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row>
    <row r="255" spans="2:64">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row>
    <row r="256" spans="2:64">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row>
    <row r="257" spans="2:64">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row>
    <row r="258" spans="2:64">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row>
    <row r="259" spans="2:64">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row>
    <row r="260" spans="2:64">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row>
    <row r="261" spans="2:64">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row>
    <row r="262" spans="2:64">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row>
    <row r="263" spans="2:64">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row>
    <row r="264" spans="2:64">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row>
    <row r="265" spans="2:64">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row>
    <row r="266" spans="2:64">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row>
    <row r="267" spans="2:64">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row>
    <row r="268" spans="2:64">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row>
    <row r="269" spans="2:64">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row>
    <row r="270" spans="2:64">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row>
    <row r="271" spans="2:64">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row>
    <row r="272" spans="2:64">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row>
    <row r="273" spans="2:64">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row>
    <row r="274" spans="2:64">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row>
    <row r="275" spans="2:64">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row>
    <row r="276" spans="2:64">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row>
    <row r="277" spans="2:64">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row>
    <row r="278" spans="2:64">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row>
    <row r="279" spans="2:64">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row>
    <row r="280" spans="2:64">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row>
    <row r="281" spans="2:64">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row>
    <row r="282" spans="2:64">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row>
    <row r="283" spans="2:64">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row>
    <row r="284" spans="2:64">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row>
    <row r="285" spans="2:64">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row>
    <row r="286" spans="2:64">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row>
    <row r="287" spans="2:64">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row>
    <row r="288" spans="2:64">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row>
    <row r="289" spans="2:64">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row>
    <row r="290" spans="2:64">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row>
    <row r="291" spans="2:64">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row>
    <row r="292" spans="2:64">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row>
    <row r="293" spans="2:64">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row>
    <row r="294" spans="2:64">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row>
    <row r="295" spans="2:64">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row>
    <row r="296" spans="2:64">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row>
    <row r="297" spans="2:64">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row>
    <row r="298" spans="2:64">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row>
    <row r="299" spans="2:64">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row>
    <row r="300" spans="2:64">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row>
    <row r="301" spans="2:64">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row>
    <row r="302" spans="2:64">
      <c r="B302" s="40"/>
      <c r="C302" s="40"/>
      <c r="D302" s="40"/>
      <c r="E302" s="40"/>
      <c r="F302" s="40"/>
      <c r="G302" s="40"/>
      <c r="H302" s="40"/>
      <c r="I302" s="40"/>
      <c r="J302" s="40"/>
      <c r="K302" s="40"/>
      <c r="L302" s="40"/>
      <c r="M302" s="40"/>
      <c r="N302" s="40"/>
      <c r="O302" s="40"/>
      <c r="P302" s="40"/>
      <c r="Q302" s="40"/>
      <c r="R302" s="40"/>
      <c r="S302" s="40"/>
      <c r="T302" s="40"/>
      <c r="U302" s="40"/>
      <c r="V302" s="40"/>
      <c r="W302" s="40"/>
      <c r="X302" s="40"/>
    </row>
    <row r="303" spans="2:64">
      <c r="B303" s="40"/>
      <c r="C303" s="40"/>
      <c r="D303" s="40"/>
      <c r="E303" s="40"/>
      <c r="F303" s="40"/>
      <c r="G303" s="40"/>
      <c r="H303" s="40"/>
      <c r="I303" s="40"/>
      <c r="J303" s="40"/>
      <c r="K303" s="40"/>
      <c r="L303" s="40"/>
      <c r="M303" s="40"/>
      <c r="N303" s="40"/>
      <c r="O303" s="40"/>
      <c r="P303" s="40"/>
      <c r="Q303" s="40"/>
      <c r="R303" s="40"/>
      <c r="S303" s="40"/>
      <c r="T303" s="40"/>
      <c r="U303" s="40"/>
      <c r="V303" s="40"/>
      <c r="W303" s="40"/>
      <c r="X303" s="40"/>
    </row>
    <row r="304" spans="2:64">
      <c r="B304" s="40"/>
      <c r="C304" s="40"/>
      <c r="D304" s="40"/>
      <c r="E304" s="40"/>
      <c r="F304" s="40"/>
      <c r="G304" s="40"/>
      <c r="H304" s="40"/>
      <c r="I304" s="40"/>
      <c r="J304" s="40"/>
      <c r="K304" s="40"/>
      <c r="L304" s="40"/>
      <c r="M304" s="40"/>
      <c r="N304" s="40"/>
      <c r="O304" s="40"/>
      <c r="P304" s="40"/>
      <c r="Q304" s="40"/>
      <c r="R304" s="40"/>
      <c r="S304" s="40"/>
      <c r="T304" s="40"/>
      <c r="U304" s="40"/>
      <c r="V304" s="40"/>
      <c r="W304" s="40"/>
      <c r="X304" s="40"/>
    </row>
    <row r="305" spans="2:24">
      <c r="B305" s="40"/>
      <c r="C305" s="40"/>
      <c r="D305" s="40"/>
      <c r="E305" s="40"/>
      <c r="F305" s="40"/>
      <c r="G305" s="40"/>
      <c r="H305" s="40"/>
      <c r="I305" s="40"/>
      <c r="J305" s="40"/>
      <c r="K305" s="40"/>
      <c r="L305" s="40"/>
      <c r="M305" s="40"/>
      <c r="N305" s="40"/>
      <c r="O305" s="40"/>
      <c r="P305" s="40"/>
      <c r="Q305" s="40"/>
      <c r="R305" s="40"/>
      <c r="S305" s="40"/>
      <c r="T305" s="40"/>
      <c r="U305" s="40"/>
      <c r="V305" s="40"/>
      <c r="W305" s="40"/>
      <c r="X305" s="40"/>
    </row>
    <row r="306" spans="2:24">
      <c r="B306" s="40"/>
      <c r="C306" s="40"/>
      <c r="D306" s="40"/>
      <c r="E306" s="40"/>
      <c r="F306" s="40"/>
      <c r="G306" s="40"/>
      <c r="H306" s="40"/>
      <c r="I306" s="40"/>
      <c r="J306" s="40"/>
      <c r="K306" s="40"/>
      <c r="L306" s="40"/>
      <c r="M306" s="40"/>
      <c r="N306" s="40"/>
      <c r="O306" s="40"/>
      <c r="P306" s="40"/>
      <c r="Q306" s="40"/>
      <c r="R306" s="40"/>
      <c r="S306" s="40"/>
      <c r="T306" s="40"/>
      <c r="U306" s="40"/>
      <c r="V306" s="40"/>
      <c r="W306" s="40"/>
      <c r="X306" s="40"/>
    </row>
    <row r="307" spans="2:24">
      <c r="B307" s="40"/>
      <c r="C307" s="40"/>
      <c r="D307" s="40"/>
      <c r="E307" s="40"/>
      <c r="F307" s="40"/>
      <c r="G307" s="40"/>
      <c r="H307" s="40"/>
      <c r="I307" s="40"/>
      <c r="J307" s="40"/>
      <c r="K307" s="40"/>
      <c r="L307" s="40"/>
      <c r="M307" s="40"/>
      <c r="N307" s="40"/>
      <c r="O307" s="40"/>
      <c r="P307" s="40"/>
      <c r="Q307" s="40"/>
      <c r="R307" s="40"/>
      <c r="S307" s="40"/>
      <c r="T307" s="40"/>
      <c r="U307" s="40"/>
      <c r="V307" s="40"/>
      <c r="W307" s="40"/>
      <c r="X307" s="40"/>
    </row>
    <row r="308" spans="2:24">
      <c r="B308" s="40"/>
      <c r="C308" s="40"/>
      <c r="D308" s="40"/>
      <c r="E308" s="40"/>
      <c r="F308" s="40"/>
      <c r="G308" s="40"/>
      <c r="H308" s="40"/>
      <c r="I308" s="40"/>
      <c r="J308" s="40"/>
      <c r="K308" s="40"/>
      <c r="L308" s="40"/>
      <c r="M308" s="40"/>
      <c r="N308" s="40"/>
      <c r="O308" s="40"/>
      <c r="P308" s="40"/>
      <c r="Q308" s="40"/>
      <c r="R308" s="40"/>
      <c r="S308" s="40"/>
      <c r="T308" s="40"/>
      <c r="U308" s="40"/>
      <c r="V308" s="40"/>
      <c r="W308" s="40"/>
      <c r="X308" s="40"/>
    </row>
    <row r="309" spans="2:24">
      <c r="B309" s="40"/>
      <c r="C309" s="40"/>
      <c r="D309" s="40"/>
      <c r="E309" s="40"/>
      <c r="F309" s="40"/>
      <c r="G309" s="40"/>
      <c r="H309" s="40"/>
      <c r="I309" s="40"/>
      <c r="J309" s="40"/>
      <c r="K309" s="40"/>
      <c r="L309" s="40"/>
      <c r="M309" s="40"/>
      <c r="N309" s="40"/>
      <c r="O309" s="40"/>
      <c r="P309" s="40"/>
      <c r="Q309" s="40"/>
      <c r="R309" s="40"/>
      <c r="S309" s="40"/>
      <c r="T309" s="40"/>
      <c r="U309" s="40"/>
      <c r="V309" s="40"/>
      <c r="W309" s="40"/>
      <c r="X309" s="40"/>
    </row>
    <row r="310" spans="2:24">
      <c r="B310" s="40"/>
      <c r="C310" s="40"/>
      <c r="D310" s="40"/>
      <c r="E310" s="40"/>
      <c r="F310" s="40"/>
      <c r="G310" s="40"/>
      <c r="H310" s="40"/>
      <c r="I310" s="40"/>
      <c r="J310" s="40"/>
      <c r="K310" s="40"/>
      <c r="L310" s="40"/>
      <c r="M310" s="40"/>
      <c r="N310" s="40"/>
      <c r="O310" s="40"/>
      <c r="P310" s="40"/>
      <c r="Q310" s="40"/>
      <c r="R310" s="40"/>
      <c r="S310" s="40"/>
      <c r="T310" s="40"/>
      <c r="U310" s="40"/>
      <c r="V310" s="40"/>
      <c r="W310" s="40"/>
      <c r="X310" s="40"/>
    </row>
    <row r="311" spans="2:24">
      <c r="B311" s="40"/>
      <c r="C311" s="40"/>
      <c r="D311" s="40"/>
      <c r="E311" s="40"/>
      <c r="F311" s="40"/>
      <c r="G311" s="40"/>
      <c r="H311" s="40"/>
      <c r="I311" s="40"/>
      <c r="J311" s="40"/>
      <c r="K311" s="40"/>
      <c r="L311" s="40"/>
      <c r="M311" s="40"/>
      <c r="N311" s="40"/>
      <c r="O311" s="40"/>
      <c r="P311" s="40"/>
      <c r="Q311" s="40"/>
      <c r="R311" s="40"/>
      <c r="S311" s="40"/>
      <c r="T311" s="40"/>
      <c r="U311" s="40"/>
      <c r="V311" s="40"/>
      <c r="W311" s="40"/>
      <c r="X311" s="40"/>
    </row>
    <row r="312" spans="2:24">
      <c r="B312" s="40"/>
      <c r="C312" s="40"/>
      <c r="D312" s="40"/>
      <c r="E312" s="40"/>
      <c r="F312" s="40"/>
      <c r="G312" s="40"/>
      <c r="H312" s="40"/>
      <c r="I312" s="40"/>
      <c r="J312" s="40"/>
      <c r="K312" s="40"/>
      <c r="L312" s="40"/>
      <c r="M312" s="40"/>
      <c r="N312" s="40"/>
      <c r="O312" s="40"/>
      <c r="P312" s="40"/>
      <c r="Q312" s="40"/>
      <c r="R312" s="40"/>
      <c r="S312" s="40"/>
      <c r="T312" s="40"/>
      <c r="U312" s="40"/>
      <c r="V312" s="40"/>
      <c r="W312" s="40"/>
      <c r="X312" s="40"/>
    </row>
    <row r="313" spans="2:24">
      <c r="B313" s="40"/>
      <c r="C313" s="40"/>
      <c r="D313" s="40"/>
      <c r="E313" s="40"/>
      <c r="F313" s="40"/>
      <c r="G313" s="40"/>
      <c r="H313" s="40"/>
      <c r="I313" s="40"/>
      <c r="J313" s="40"/>
      <c r="K313" s="40"/>
      <c r="L313" s="40"/>
      <c r="M313" s="40"/>
      <c r="N313" s="40"/>
      <c r="O313" s="40"/>
      <c r="P313" s="40"/>
      <c r="Q313" s="40"/>
      <c r="R313" s="40"/>
      <c r="S313" s="40"/>
      <c r="T313" s="40"/>
      <c r="U313" s="40"/>
      <c r="V313" s="40"/>
      <c r="W313" s="40"/>
      <c r="X313" s="40"/>
    </row>
    <row r="314" spans="2:24">
      <c r="B314" s="40"/>
      <c r="C314" s="40"/>
      <c r="D314" s="40"/>
      <c r="E314" s="40"/>
      <c r="F314" s="40"/>
      <c r="G314" s="40"/>
      <c r="H314" s="40"/>
      <c r="I314" s="40"/>
      <c r="J314" s="40"/>
      <c r="K314" s="40"/>
      <c r="L314" s="40"/>
      <c r="M314" s="40"/>
      <c r="N314" s="40"/>
      <c r="O314" s="40"/>
      <c r="P314" s="40"/>
      <c r="Q314" s="40"/>
      <c r="R314" s="40"/>
      <c r="S314" s="40"/>
      <c r="T314" s="40"/>
      <c r="U314" s="40"/>
      <c r="V314" s="40"/>
      <c r="W314" s="40"/>
      <c r="X314" s="40"/>
    </row>
    <row r="315" spans="2:24">
      <c r="B315" s="40"/>
      <c r="C315" s="40"/>
      <c r="D315" s="40"/>
      <c r="E315" s="40"/>
      <c r="F315" s="40"/>
      <c r="G315" s="40"/>
      <c r="H315" s="40"/>
      <c r="I315" s="40"/>
      <c r="J315" s="40"/>
      <c r="K315" s="40"/>
      <c r="L315" s="40"/>
      <c r="M315" s="40"/>
      <c r="N315" s="40"/>
      <c r="O315" s="40"/>
      <c r="P315" s="40"/>
      <c r="Q315" s="40"/>
      <c r="R315" s="40"/>
      <c r="S315" s="40"/>
      <c r="T315" s="40"/>
      <c r="U315" s="40"/>
      <c r="V315" s="40"/>
      <c r="W315" s="40"/>
      <c r="X315" s="40"/>
    </row>
    <row r="316" spans="2:24">
      <c r="B316" s="40"/>
      <c r="C316" s="40"/>
      <c r="D316" s="40"/>
      <c r="E316" s="40"/>
      <c r="F316" s="40"/>
      <c r="G316" s="40"/>
      <c r="H316" s="40"/>
      <c r="I316" s="40"/>
      <c r="J316" s="40"/>
      <c r="K316" s="40"/>
      <c r="L316" s="40"/>
      <c r="M316" s="40"/>
      <c r="N316" s="40"/>
      <c r="O316" s="40"/>
      <c r="P316" s="40"/>
      <c r="Q316" s="40"/>
      <c r="R316" s="40"/>
      <c r="S316" s="40"/>
      <c r="T316" s="40"/>
      <c r="U316" s="40"/>
      <c r="V316" s="40"/>
      <c r="W316" s="40"/>
      <c r="X316" s="40"/>
    </row>
    <row r="317" spans="2:24">
      <c r="B317" s="40"/>
      <c r="C317" s="40"/>
      <c r="D317" s="40"/>
      <c r="E317" s="40"/>
      <c r="F317" s="40"/>
      <c r="G317" s="40"/>
      <c r="H317" s="40"/>
      <c r="I317" s="40"/>
      <c r="J317" s="40"/>
      <c r="K317" s="40"/>
      <c r="L317" s="40"/>
      <c r="M317" s="40"/>
      <c r="N317" s="40"/>
      <c r="O317" s="40"/>
      <c r="P317" s="40"/>
      <c r="Q317" s="40"/>
      <c r="R317" s="40"/>
      <c r="S317" s="40"/>
      <c r="T317" s="40"/>
      <c r="U317" s="40"/>
      <c r="V317" s="40"/>
      <c r="W317" s="40"/>
      <c r="X317" s="40"/>
    </row>
    <row r="318" spans="2:24">
      <c r="B318" s="40"/>
      <c r="C318" s="40"/>
      <c r="D318" s="40"/>
      <c r="E318" s="40"/>
      <c r="F318" s="40"/>
      <c r="G318" s="40"/>
      <c r="H318" s="40"/>
      <c r="I318" s="40"/>
      <c r="J318" s="40"/>
      <c r="K318" s="40"/>
      <c r="L318" s="40"/>
      <c r="M318" s="40"/>
      <c r="N318" s="40"/>
      <c r="O318" s="40"/>
      <c r="P318" s="40"/>
      <c r="Q318" s="40"/>
      <c r="R318" s="40"/>
      <c r="S318" s="40"/>
      <c r="T318" s="40"/>
      <c r="U318" s="40"/>
      <c r="V318" s="40"/>
      <c r="W318" s="40"/>
      <c r="X318" s="40"/>
    </row>
    <row r="319" spans="2:24">
      <c r="B319" s="40"/>
      <c r="C319" s="40"/>
      <c r="D319" s="40"/>
      <c r="E319" s="40"/>
      <c r="F319" s="40"/>
      <c r="G319" s="40"/>
      <c r="H319" s="40"/>
      <c r="I319" s="40"/>
      <c r="J319" s="40"/>
      <c r="K319" s="40"/>
      <c r="L319" s="40"/>
      <c r="M319" s="40"/>
      <c r="N319" s="40"/>
      <c r="O319" s="40"/>
      <c r="P319" s="40"/>
      <c r="Q319" s="40"/>
      <c r="R319" s="40"/>
      <c r="S319" s="40"/>
      <c r="T319" s="40"/>
      <c r="U319" s="40"/>
      <c r="V319" s="40"/>
      <c r="W319" s="40"/>
      <c r="X319" s="40"/>
    </row>
    <row r="320" spans="2:24">
      <c r="B320" s="40"/>
      <c r="C320" s="40"/>
      <c r="D320" s="40"/>
      <c r="E320" s="40"/>
      <c r="F320" s="40"/>
      <c r="G320" s="40"/>
      <c r="H320" s="40"/>
      <c r="I320" s="40"/>
      <c r="J320" s="40"/>
      <c r="K320" s="40"/>
      <c r="L320" s="40"/>
      <c r="M320" s="40"/>
      <c r="N320" s="40"/>
      <c r="O320" s="40"/>
      <c r="P320" s="40"/>
      <c r="Q320" s="40"/>
      <c r="R320" s="40"/>
      <c r="S320" s="40"/>
      <c r="T320" s="40"/>
      <c r="U320" s="40"/>
      <c r="V320" s="40"/>
      <c r="W320" s="40"/>
      <c r="X320" s="40"/>
    </row>
    <row r="321" spans="2:24">
      <c r="B321" s="40"/>
      <c r="C321" s="40"/>
      <c r="D321" s="40"/>
      <c r="E321" s="40"/>
      <c r="F321" s="40"/>
      <c r="G321" s="40"/>
      <c r="H321" s="40"/>
      <c r="I321" s="40"/>
      <c r="J321" s="40"/>
      <c r="K321" s="40"/>
      <c r="L321" s="40"/>
      <c r="M321" s="40"/>
      <c r="N321" s="40"/>
      <c r="O321" s="40"/>
      <c r="P321" s="40"/>
      <c r="Q321" s="40"/>
      <c r="R321" s="40"/>
      <c r="S321" s="40"/>
      <c r="T321" s="40"/>
      <c r="U321" s="40"/>
      <c r="V321" s="40"/>
      <c r="W321" s="40"/>
      <c r="X321" s="40"/>
    </row>
    <row r="322" spans="2:24">
      <c r="B322" s="40"/>
      <c r="C322" s="40"/>
      <c r="D322" s="40"/>
      <c r="E322" s="40"/>
      <c r="F322" s="40"/>
      <c r="G322" s="40"/>
      <c r="H322" s="40"/>
      <c r="I322" s="40"/>
      <c r="J322" s="40"/>
      <c r="K322" s="40"/>
      <c r="L322" s="40"/>
      <c r="M322" s="40"/>
      <c r="N322" s="40"/>
      <c r="O322" s="40"/>
      <c r="P322" s="40"/>
      <c r="Q322" s="40"/>
      <c r="R322" s="40"/>
      <c r="S322" s="40"/>
      <c r="T322" s="40"/>
      <c r="U322" s="40"/>
      <c r="V322" s="40"/>
      <c r="W322" s="40"/>
      <c r="X322" s="40"/>
    </row>
    <row r="323" spans="2:24">
      <c r="B323" s="40"/>
      <c r="C323" s="40"/>
      <c r="D323" s="40"/>
      <c r="E323" s="40"/>
      <c r="F323" s="40"/>
      <c r="G323" s="40"/>
      <c r="H323" s="40"/>
      <c r="I323" s="40"/>
      <c r="J323" s="40"/>
      <c r="K323" s="40"/>
      <c r="L323" s="40"/>
      <c r="M323" s="40"/>
      <c r="N323" s="40"/>
      <c r="O323" s="40"/>
      <c r="P323" s="40"/>
      <c r="Q323" s="40"/>
      <c r="R323" s="40"/>
      <c r="S323" s="40"/>
      <c r="T323" s="40"/>
      <c r="U323" s="40"/>
      <c r="V323" s="40"/>
      <c r="W323" s="40"/>
      <c r="X323" s="40"/>
    </row>
    <row r="324" spans="2:24">
      <c r="B324" s="40"/>
      <c r="C324" s="40"/>
      <c r="D324" s="40"/>
      <c r="E324" s="40"/>
      <c r="F324" s="40"/>
      <c r="G324" s="40"/>
      <c r="H324" s="40"/>
      <c r="I324" s="40"/>
      <c r="J324" s="40"/>
      <c r="K324" s="40"/>
      <c r="L324" s="40"/>
      <c r="M324" s="40"/>
      <c r="N324" s="40"/>
      <c r="O324" s="40"/>
      <c r="P324" s="40"/>
      <c r="Q324" s="40"/>
      <c r="R324" s="40"/>
      <c r="S324" s="40"/>
      <c r="T324" s="40"/>
      <c r="U324" s="40"/>
      <c r="V324" s="40"/>
      <c r="W324" s="40"/>
      <c r="X324" s="40"/>
    </row>
    <row r="325" spans="2:24">
      <c r="B325" s="40"/>
      <c r="C325" s="40"/>
      <c r="D325" s="40"/>
      <c r="E325" s="40"/>
      <c r="F325" s="40"/>
      <c r="G325" s="40"/>
      <c r="H325" s="40"/>
      <c r="I325" s="40"/>
      <c r="J325" s="40"/>
      <c r="K325" s="40"/>
      <c r="L325" s="40"/>
      <c r="M325" s="40"/>
      <c r="N325" s="40"/>
      <c r="O325" s="40"/>
      <c r="P325" s="40"/>
      <c r="Q325" s="40"/>
      <c r="R325" s="40"/>
      <c r="S325" s="40"/>
      <c r="T325" s="40"/>
      <c r="U325" s="40"/>
      <c r="V325" s="40"/>
      <c r="W325" s="40"/>
      <c r="X325" s="40"/>
    </row>
    <row r="326" spans="2:24">
      <c r="B326" s="40"/>
      <c r="C326" s="40"/>
      <c r="D326" s="40"/>
      <c r="E326" s="40"/>
      <c r="F326" s="40"/>
      <c r="G326" s="40"/>
      <c r="H326" s="40"/>
      <c r="I326" s="40"/>
      <c r="J326" s="40"/>
      <c r="K326" s="40"/>
      <c r="L326" s="40"/>
      <c r="M326" s="40"/>
      <c r="N326" s="40"/>
      <c r="O326" s="40"/>
      <c r="P326" s="40"/>
      <c r="Q326" s="40"/>
      <c r="R326" s="40"/>
      <c r="S326" s="40"/>
      <c r="T326" s="40"/>
      <c r="U326" s="40"/>
      <c r="V326" s="40"/>
      <c r="W326" s="40"/>
      <c r="X326" s="40"/>
    </row>
    <row r="327" spans="2:24">
      <c r="B327" s="40"/>
      <c r="C327" s="40"/>
      <c r="D327" s="40"/>
      <c r="E327" s="40"/>
      <c r="F327" s="40"/>
      <c r="G327" s="40"/>
      <c r="H327" s="40"/>
      <c r="I327" s="40"/>
      <c r="J327" s="40"/>
      <c r="K327" s="40"/>
      <c r="L327" s="40"/>
      <c r="M327" s="40"/>
      <c r="N327" s="40"/>
      <c r="O327" s="40"/>
      <c r="P327" s="40"/>
      <c r="Q327" s="40"/>
      <c r="R327" s="40"/>
      <c r="S327" s="40"/>
      <c r="T327" s="40"/>
      <c r="U327" s="40"/>
      <c r="V327" s="40"/>
      <c r="W327" s="40"/>
      <c r="X327" s="40"/>
    </row>
    <row r="328" spans="2:24">
      <c r="B328" s="40"/>
      <c r="C328" s="40"/>
      <c r="D328" s="40"/>
      <c r="E328" s="40"/>
      <c r="F328" s="40"/>
      <c r="G328" s="40"/>
      <c r="H328" s="40"/>
      <c r="I328" s="40"/>
      <c r="J328" s="40"/>
      <c r="K328" s="40"/>
      <c r="L328" s="40"/>
      <c r="M328" s="40"/>
      <c r="N328" s="40"/>
      <c r="O328" s="40"/>
      <c r="P328" s="40"/>
      <c r="Q328" s="40"/>
      <c r="R328" s="40"/>
      <c r="S328" s="40"/>
      <c r="T328" s="40"/>
      <c r="U328" s="40"/>
      <c r="V328" s="40"/>
      <c r="W328" s="40"/>
      <c r="X328" s="40"/>
    </row>
    <row r="329" spans="2:24">
      <c r="B329" s="40"/>
      <c r="C329" s="40"/>
      <c r="D329" s="40"/>
      <c r="E329" s="40"/>
      <c r="F329" s="40"/>
      <c r="G329" s="40"/>
      <c r="H329" s="40"/>
      <c r="I329" s="40"/>
      <c r="J329" s="40"/>
      <c r="K329" s="40"/>
      <c r="L329" s="40"/>
      <c r="M329" s="40"/>
      <c r="N329" s="40"/>
      <c r="O329" s="40"/>
      <c r="P329" s="40"/>
      <c r="Q329" s="40"/>
      <c r="R329" s="40"/>
      <c r="S329" s="40"/>
      <c r="T329" s="40"/>
      <c r="U329" s="40"/>
      <c r="V329" s="40"/>
      <c r="W329" s="40"/>
      <c r="X329" s="40"/>
    </row>
    <row r="330" spans="2:24">
      <c r="B330" s="40"/>
      <c r="C330" s="40"/>
      <c r="D330" s="40"/>
      <c r="E330" s="40"/>
      <c r="F330" s="40"/>
      <c r="G330" s="40"/>
      <c r="H330" s="40"/>
      <c r="I330" s="40"/>
      <c r="J330" s="40"/>
      <c r="K330" s="40"/>
      <c r="L330" s="40"/>
      <c r="M330" s="40"/>
      <c r="N330" s="40"/>
      <c r="O330" s="40"/>
      <c r="P330" s="40"/>
      <c r="Q330" s="40"/>
      <c r="R330" s="40"/>
      <c r="S330" s="40"/>
      <c r="T330" s="40"/>
      <c r="U330" s="40"/>
      <c r="V330" s="40"/>
      <c r="W330" s="40"/>
      <c r="X330" s="40"/>
    </row>
    <row r="331" spans="2:24">
      <c r="B331" s="40"/>
      <c r="C331" s="40"/>
      <c r="D331" s="40"/>
      <c r="E331" s="40"/>
      <c r="F331" s="40"/>
      <c r="G331" s="40"/>
      <c r="H331" s="40"/>
      <c r="I331" s="40"/>
      <c r="J331" s="40"/>
      <c r="K331" s="40"/>
      <c r="L331" s="40"/>
      <c r="M331" s="40"/>
      <c r="N331" s="40"/>
      <c r="O331" s="40"/>
      <c r="P331" s="40"/>
      <c r="Q331" s="40"/>
      <c r="R331" s="40"/>
      <c r="S331" s="40"/>
      <c r="T331" s="40"/>
      <c r="U331" s="40"/>
      <c r="V331" s="40"/>
      <c r="W331" s="40"/>
      <c r="X331" s="40"/>
    </row>
    <row r="332" spans="2:24">
      <c r="B332" s="40"/>
      <c r="C332" s="40"/>
      <c r="D332" s="40"/>
      <c r="E332" s="40"/>
      <c r="F332" s="40"/>
      <c r="G332" s="40"/>
      <c r="H332" s="40"/>
      <c r="I332" s="40"/>
      <c r="J332" s="40"/>
      <c r="K332" s="40"/>
      <c r="L332" s="40"/>
      <c r="M332" s="40"/>
      <c r="N332" s="40"/>
      <c r="O332" s="40"/>
      <c r="P332" s="40"/>
      <c r="Q332" s="40"/>
      <c r="R332" s="40"/>
      <c r="S332" s="40"/>
      <c r="T332" s="40"/>
      <c r="U332" s="40"/>
      <c r="V332" s="40"/>
      <c r="W332" s="40"/>
      <c r="X332" s="40"/>
    </row>
    <row r="333" spans="2:24">
      <c r="B333" s="40"/>
      <c r="C333" s="40"/>
      <c r="D333" s="40"/>
      <c r="E333" s="40"/>
      <c r="F333" s="40"/>
      <c r="G333" s="40"/>
      <c r="H333" s="40"/>
      <c r="I333" s="40"/>
      <c r="J333" s="40"/>
      <c r="K333" s="40"/>
      <c r="L333" s="40"/>
      <c r="M333" s="40"/>
      <c r="N333" s="40"/>
      <c r="O333" s="40"/>
      <c r="P333" s="40"/>
      <c r="Q333" s="40"/>
      <c r="R333" s="40"/>
      <c r="S333" s="40"/>
      <c r="T333" s="40"/>
      <c r="U333" s="40"/>
      <c r="V333" s="40"/>
      <c r="W333" s="40"/>
      <c r="X333" s="40"/>
    </row>
    <row r="334" spans="2:24">
      <c r="B334" s="40"/>
      <c r="C334" s="40"/>
      <c r="D334" s="40"/>
      <c r="E334" s="40"/>
      <c r="F334" s="40"/>
      <c r="G334" s="40"/>
      <c r="H334" s="40"/>
      <c r="I334" s="40"/>
      <c r="J334" s="40"/>
      <c r="K334" s="40"/>
      <c r="L334" s="40"/>
      <c r="M334" s="40"/>
      <c r="N334" s="40"/>
      <c r="O334" s="40"/>
      <c r="P334" s="40"/>
      <c r="Q334" s="40"/>
      <c r="R334" s="40"/>
      <c r="S334" s="40"/>
      <c r="T334" s="40"/>
      <c r="U334" s="40"/>
      <c r="V334" s="40"/>
      <c r="W334" s="40"/>
      <c r="X334" s="40"/>
    </row>
    <row r="335" spans="2:24">
      <c r="B335" s="40"/>
      <c r="C335" s="40"/>
      <c r="D335" s="40"/>
      <c r="E335" s="40"/>
      <c r="F335" s="40"/>
      <c r="G335" s="40"/>
      <c r="H335" s="40"/>
      <c r="I335" s="40"/>
      <c r="J335" s="40"/>
      <c r="K335" s="40"/>
      <c r="L335" s="40"/>
      <c r="M335" s="40"/>
      <c r="N335" s="40"/>
      <c r="O335" s="40"/>
      <c r="P335" s="40"/>
      <c r="Q335" s="40"/>
      <c r="R335" s="40"/>
      <c r="S335" s="40"/>
      <c r="T335" s="40"/>
      <c r="U335" s="40"/>
      <c r="V335" s="40"/>
      <c r="W335" s="40"/>
      <c r="X335" s="40"/>
    </row>
    <row r="336" spans="2:24">
      <c r="B336" s="40"/>
      <c r="C336" s="40"/>
      <c r="D336" s="40"/>
      <c r="E336" s="40"/>
      <c r="F336" s="40"/>
      <c r="G336" s="40"/>
      <c r="H336" s="40"/>
      <c r="I336" s="40"/>
      <c r="J336" s="40"/>
      <c r="K336" s="40"/>
      <c r="L336" s="40"/>
      <c r="M336" s="40"/>
      <c r="N336" s="40"/>
      <c r="O336" s="40"/>
      <c r="P336" s="40"/>
      <c r="Q336" s="40"/>
      <c r="R336" s="40"/>
      <c r="S336" s="40"/>
      <c r="T336" s="40"/>
      <c r="U336" s="40"/>
      <c r="V336" s="40"/>
      <c r="W336" s="40"/>
      <c r="X336" s="40"/>
    </row>
    <row r="337" spans="2:24">
      <c r="B337" s="40"/>
      <c r="C337" s="40"/>
      <c r="D337" s="40"/>
      <c r="E337" s="40"/>
      <c r="F337" s="40"/>
      <c r="G337" s="40"/>
      <c r="H337" s="40"/>
      <c r="I337" s="40"/>
      <c r="J337" s="40"/>
      <c r="K337" s="40"/>
      <c r="L337" s="40"/>
      <c r="M337" s="40"/>
      <c r="N337" s="40"/>
      <c r="O337" s="40"/>
      <c r="P337" s="40"/>
      <c r="Q337" s="40"/>
      <c r="R337" s="40"/>
      <c r="S337" s="40"/>
      <c r="T337" s="40"/>
      <c r="U337" s="40"/>
      <c r="V337" s="40"/>
      <c r="W337" s="40"/>
      <c r="X337" s="40"/>
    </row>
    <row r="338" spans="2:24">
      <c r="B338" s="40"/>
      <c r="C338" s="40"/>
      <c r="D338" s="40"/>
      <c r="E338" s="40"/>
      <c r="F338" s="40"/>
      <c r="G338" s="40"/>
      <c r="H338" s="40"/>
      <c r="I338" s="40"/>
      <c r="J338" s="40"/>
      <c r="K338" s="40"/>
      <c r="L338" s="40"/>
      <c r="M338" s="40"/>
      <c r="N338" s="40"/>
      <c r="O338" s="40"/>
      <c r="P338" s="40"/>
      <c r="Q338" s="40"/>
      <c r="R338" s="40"/>
      <c r="S338" s="40"/>
      <c r="T338" s="40"/>
      <c r="U338" s="40"/>
      <c r="V338" s="40"/>
      <c r="W338" s="40"/>
      <c r="X338" s="40"/>
    </row>
    <row r="339" spans="2:24">
      <c r="B339" s="40"/>
      <c r="C339" s="40"/>
      <c r="D339" s="40"/>
      <c r="E339" s="40"/>
      <c r="F339" s="40"/>
      <c r="G339" s="40"/>
      <c r="H339" s="40"/>
      <c r="I339" s="40"/>
      <c r="J339" s="40"/>
      <c r="K339" s="40"/>
      <c r="L339" s="40"/>
      <c r="M339" s="40"/>
      <c r="N339" s="40"/>
      <c r="O339" s="40"/>
      <c r="P339" s="40"/>
      <c r="Q339" s="40"/>
      <c r="R339" s="40"/>
      <c r="S339" s="40"/>
      <c r="T339" s="40"/>
      <c r="U339" s="40"/>
      <c r="V339" s="40"/>
      <c r="W339" s="40"/>
      <c r="X339" s="40"/>
    </row>
    <row r="340" spans="2:24">
      <c r="B340" s="40"/>
      <c r="C340" s="40"/>
      <c r="D340" s="40"/>
      <c r="E340" s="40"/>
      <c r="F340" s="40"/>
      <c r="G340" s="40"/>
      <c r="H340" s="40"/>
      <c r="I340" s="40"/>
      <c r="J340" s="40"/>
      <c r="K340" s="40"/>
      <c r="L340" s="40"/>
      <c r="M340" s="40"/>
      <c r="N340" s="40"/>
      <c r="O340" s="40"/>
      <c r="P340" s="40"/>
      <c r="Q340" s="40"/>
      <c r="R340" s="40"/>
      <c r="S340" s="40"/>
      <c r="T340" s="40"/>
      <c r="U340" s="40"/>
      <c r="V340" s="40"/>
      <c r="W340" s="40"/>
      <c r="X340" s="40"/>
    </row>
    <row r="341" spans="2:24">
      <c r="B341" s="40"/>
      <c r="C341" s="40"/>
      <c r="D341" s="40"/>
      <c r="E341" s="40"/>
      <c r="F341" s="40"/>
      <c r="G341" s="40"/>
      <c r="H341" s="40"/>
      <c r="I341" s="40"/>
      <c r="J341" s="40"/>
      <c r="K341" s="40"/>
      <c r="L341" s="40"/>
      <c r="M341" s="40"/>
      <c r="N341" s="40"/>
      <c r="O341" s="40"/>
      <c r="P341" s="40"/>
      <c r="Q341" s="40"/>
      <c r="R341" s="40"/>
      <c r="S341" s="40"/>
      <c r="T341" s="40"/>
      <c r="U341" s="40"/>
      <c r="V341" s="40"/>
      <c r="W341" s="40"/>
      <c r="X341" s="40"/>
    </row>
    <row r="342" spans="2:24">
      <c r="B342" s="40"/>
      <c r="C342" s="40"/>
      <c r="D342" s="40"/>
      <c r="E342" s="40"/>
      <c r="F342" s="40"/>
      <c r="G342" s="40"/>
      <c r="H342" s="40"/>
      <c r="I342" s="40"/>
      <c r="J342" s="40"/>
      <c r="K342" s="40"/>
      <c r="L342" s="40"/>
      <c r="M342" s="40"/>
      <c r="N342" s="40"/>
      <c r="O342" s="40"/>
      <c r="P342" s="40"/>
      <c r="Q342" s="40"/>
      <c r="R342" s="40"/>
      <c r="S342" s="40"/>
      <c r="T342" s="40"/>
      <c r="U342" s="40"/>
      <c r="V342" s="40"/>
      <c r="W342" s="40"/>
      <c r="X342" s="40"/>
    </row>
    <row r="343" spans="2:24">
      <c r="B343" s="40"/>
      <c r="C343" s="40"/>
      <c r="D343" s="40"/>
      <c r="E343" s="40"/>
      <c r="F343" s="40"/>
      <c r="G343" s="40"/>
      <c r="H343" s="40"/>
      <c r="I343" s="40"/>
      <c r="J343" s="40"/>
      <c r="K343" s="40"/>
      <c r="L343" s="40"/>
      <c r="M343" s="40"/>
      <c r="N343" s="40"/>
      <c r="O343" s="40"/>
      <c r="P343" s="40"/>
      <c r="Q343" s="40"/>
      <c r="R343" s="40"/>
      <c r="S343" s="40"/>
      <c r="T343" s="40"/>
      <c r="U343" s="40"/>
      <c r="V343" s="40"/>
      <c r="W343" s="40"/>
      <c r="X343" s="40"/>
    </row>
    <row r="344" spans="2:24">
      <c r="B344" s="40"/>
      <c r="C344" s="40"/>
      <c r="D344" s="40"/>
      <c r="E344" s="40"/>
      <c r="F344" s="40"/>
      <c r="G344" s="40"/>
      <c r="H344" s="40"/>
      <c r="I344" s="40"/>
      <c r="J344" s="40"/>
      <c r="K344" s="40"/>
      <c r="L344" s="40"/>
      <c r="M344" s="40"/>
      <c r="N344" s="40"/>
      <c r="O344" s="40"/>
      <c r="P344" s="40"/>
      <c r="Q344" s="40"/>
      <c r="R344" s="40"/>
      <c r="S344" s="40"/>
      <c r="T344" s="40"/>
      <c r="U344" s="40"/>
      <c r="V344" s="40"/>
      <c r="W344" s="40"/>
      <c r="X344" s="40"/>
    </row>
    <row r="345" spans="2:24">
      <c r="B345" s="40"/>
      <c r="C345" s="40"/>
      <c r="D345" s="40"/>
      <c r="E345" s="40"/>
      <c r="F345" s="40"/>
      <c r="G345" s="40"/>
      <c r="H345" s="40"/>
      <c r="I345" s="40"/>
      <c r="J345" s="40"/>
      <c r="K345" s="40"/>
      <c r="L345" s="40"/>
      <c r="M345" s="40"/>
      <c r="N345" s="40"/>
      <c r="O345" s="40"/>
      <c r="P345" s="40"/>
      <c r="Q345" s="40"/>
      <c r="R345" s="40"/>
      <c r="S345" s="40"/>
      <c r="T345" s="40"/>
      <c r="U345" s="40"/>
      <c r="V345" s="40"/>
      <c r="W345" s="40"/>
      <c r="X345" s="40"/>
    </row>
    <row r="346" spans="2:24">
      <c r="B346" s="40"/>
      <c r="C346" s="40"/>
      <c r="D346" s="40"/>
      <c r="E346" s="40"/>
      <c r="F346" s="40"/>
      <c r="G346" s="40"/>
      <c r="H346" s="40"/>
      <c r="I346" s="40"/>
      <c r="J346" s="40"/>
      <c r="K346" s="40"/>
      <c r="L346" s="40"/>
      <c r="M346" s="40"/>
      <c r="N346" s="40"/>
      <c r="O346" s="40"/>
      <c r="P346" s="40"/>
      <c r="Q346" s="40"/>
      <c r="R346" s="40"/>
      <c r="S346" s="40"/>
      <c r="T346" s="40"/>
      <c r="U346" s="40"/>
      <c r="V346" s="40"/>
      <c r="W346" s="40"/>
      <c r="X346" s="40"/>
    </row>
    <row r="347" spans="2:24">
      <c r="B347" s="40"/>
      <c r="C347" s="40"/>
      <c r="D347" s="40"/>
      <c r="E347" s="40"/>
      <c r="F347" s="40"/>
      <c r="G347" s="40"/>
      <c r="H347" s="40"/>
      <c r="I347" s="40"/>
      <c r="J347" s="40"/>
      <c r="K347" s="40"/>
      <c r="L347" s="40"/>
      <c r="M347" s="40"/>
      <c r="N347" s="40"/>
      <c r="O347" s="40"/>
      <c r="P347" s="40"/>
      <c r="Q347" s="40"/>
      <c r="R347" s="40"/>
      <c r="S347" s="40"/>
      <c r="T347" s="40"/>
      <c r="U347" s="40"/>
      <c r="V347" s="40"/>
      <c r="W347" s="40"/>
      <c r="X347" s="40"/>
    </row>
    <row r="348" spans="2:24">
      <c r="B348" s="40"/>
      <c r="C348" s="40"/>
      <c r="D348" s="40"/>
      <c r="E348" s="40"/>
      <c r="F348" s="40"/>
      <c r="G348" s="40"/>
      <c r="H348" s="40"/>
      <c r="I348" s="40"/>
      <c r="J348" s="40"/>
      <c r="K348" s="40"/>
      <c r="L348" s="40"/>
      <c r="M348" s="40"/>
      <c r="N348" s="40"/>
      <c r="O348" s="40"/>
      <c r="P348" s="40"/>
      <c r="Q348" s="40"/>
      <c r="R348" s="40"/>
      <c r="S348" s="40"/>
      <c r="T348" s="40"/>
      <c r="U348" s="40"/>
      <c r="V348" s="40"/>
      <c r="W348" s="40"/>
      <c r="X348" s="40"/>
    </row>
    <row r="349" spans="2:24">
      <c r="B349" s="40"/>
      <c r="C349" s="40"/>
      <c r="D349" s="40"/>
      <c r="E349" s="40"/>
      <c r="F349" s="40"/>
      <c r="G349" s="40"/>
      <c r="H349" s="40"/>
      <c r="I349" s="40"/>
      <c r="J349" s="40"/>
      <c r="K349" s="40"/>
      <c r="L349" s="40"/>
      <c r="M349" s="40"/>
      <c r="N349" s="40"/>
      <c r="O349" s="40"/>
      <c r="P349" s="40"/>
      <c r="Q349" s="40"/>
      <c r="R349" s="40"/>
      <c r="S349" s="40"/>
      <c r="T349" s="40"/>
      <c r="U349" s="40"/>
      <c r="V349" s="40"/>
      <c r="W349" s="40"/>
      <c r="X349" s="40"/>
    </row>
    <row r="350" spans="2:24">
      <c r="B350" s="40"/>
      <c r="C350" s="40"/>
      <c r="D350" s="40"/>
      <c r="E350" s="40"/>
      <c r="F350" s="40"/>
      <c r="G350" s="40"/>
      <c r="H350" s="40"/>
      <c r="I350" s="40"/>
      <c r="J350" s="40"/>
      <c r="K350" s="40"/>
      <c r="L350" s="40"/>
      <c r="M350" s="40"/>
      <c r="N350" s="40"/>
      <c r="O350" s="40"/>
      <c r="P350" s="40"/>
      <c r="Q350" s="40"/>
      <c r="R350" s="40"/>
      <c r="S350" s="40"/>
      <c r="T350" s="40"/>
      <c r="U350" s="40"/>
      <c r="V350" s="40"/>
      <c r="W350" s="40"/>
      <c r="X350" s="40"/>
    </row>
    <row r="351" spans="2:24">
      <c r="B351" s="40"/>
      <c r="C351" s="40"/>
      <c r="D351" s="40"/>
      <c r="E351" s="40"/>
      <c r="F351" s="40"/>
      <c r="G351" s="40"/>
      <c r="H351" s="40"/>
      <c r="I351" s="40"/>
      <c r="J351" s="40"/>
      <c r="K351" s="40"/>
      <c r="L351" s="40"/>
      <c r="M351" s="40"/>
      <c r="N351" s="40"/>
      <c r="O351" s="40"/>
      <c r="P351" s="40"/>
      <c r="Q351" s="40"/>
      <c r="R351" s="40"/>
      <c r="S351" s="40"/>
      <c r="T351" s="40"/>
      <c r="U351" s="40"/>
      <c r="V351" s="40"/>
      <c r="W351" s="40"/>
      <c r="X351" s="40"/>
    </row>
    <row r="352" spans="2:24">
      <c r="B352" s="40"/>
      <c r="C352" s="40"/>
      <c r="D352" s="40"/>
      <c r="E352" s="40"/>
      <c r="F352" s="40"/>
      <c r="G352" s="40"/>
      <c r="H352" s="40"/>
      <c r="I352" s="40"/>
      <c r="J352" s="40"/>
      <c r="K352" s="40"/>
      <c r="L352" s="40"/>
      <c r="M352" s="40"/>
      <c r="N352" s="40"/>
      <c r="O352" s="40"/>
      <c r="P352" s="40"/>
      <c r="Q352" s="40"/>
      <c r="R352" s="40"/>
      <c r="S352" s="40"/>
      <c r="T352" s="40"/>
      <c r="U352" s="40"/>
      <c r="V352" s="40"/>
      <c r="W352" s="40"/>
      <c r="X352" s="40"/>
    </row>
    <row r="353" spans="2:24">
      <c r="B353" s="40"/>
      <c r="C353" s="40"/>
      <c r="D353" s="40"/>
      <c r="E353" s="40"/>
      <c r="F353" s="40"/>
      <c r="G353" s="40"/>
      <c r="H353" s="40"/>
      <c r="I353" s="40"/>
      <c r="J353" s="40"/>
      <c r="K353" s="40"/>
      <c r="L353" s="40"/>
      <c r="M353" s="40"/>
      <c r="N353" s="40"/>
      <c r="O353" s="40"/>
      <c r="P353" s="40"/>
      <c r="Q353" s="40"/>
      <c r="R353" s="40"/>
      <c r="S353" s="40"/>
      <c r="T353" s="40"/>
      <c r="U353" s="40"/>
      <c r="V353" s="40"/>
      <c r="W353" s="40"/>
      <c r="X353" s="40"/>
    </row>
    <row r="354" spans="2:24">
      <c r="B354" s="40"/>
      <c r="C354" s="40"/>
      <c r="D354" s="40"/>
      <c r="E354" s="40"/>
      <c r="F354" s="40"/>
      <c r="G354" s="40"/>
      <c r="H354" s="40"/>
      <c r="I354" s="40"/>
      <c r="J354" s="40"/>
      <c r="K354" s="40"/>
      <c r="L354" s="40"/>
      <c r="M354" s="40"/>
      <c r="N354" s="40"/>
      <c r="O354" s="40"/>
      <c r="P354" s="40"/>
      <c r="Q354" s="40"/>
      <c r="R354" s="40"/>
      <c r="S354" s="40"/>
      <c r="T354" s="40"/>
      <c r="U354" s="40"/>
      <c r="V354" s="40"/>
      <c r="W354" s="40"/>
      <c r="X354" s="40"/>
    </row>
    <row r="355" spans="2:24">
      <c r="B355" s="40"/>
      <c r="C355" s="40"/>
      <c r="D355" s="40"/>
      <c r="E355" s="40"/>
      <c r="F355" s="40"/>
      <c r="G355" s="40"/>
      <c r="H355" s="40"/>
      <c r="I355" s="40"/>
      <c r="J355" s="40"/>
      <c r="K355" s="40"/>
      <c r="L355" s="40"/>
      <c r="M355" s="40"/>
      <c r="N355" s="40"/>
      <c r="O355" s="40"/>
      <c r="P355" s="40"/>
      <c r="Q355" s="40"/>
      <c r="R355" s="40"/>
      <c r="S355" s="40"/>
      <c r="T355" s="40"/>
      <c r="U355" s="40"/>
      <c r="V355" s="40"/>
      <c r="W355" s="40"/>
      <c r="X355" s="40"/>
    </row>
    <row r="356" spans="2:24">
      <c r="B356" s="40"/>
      <c r="C356" s="40"/>
      <c r="D356" s="40"/>
      <c r="E356" s="40"/>
      <c r="F356" s="40"/>
      <c r="G356" s="40"/>
      <c r="H356" s="40"/>
      <c r="I356" s="40"/>
      <c r="J356" s="40"/>
      <c r="K356" s="40"/>
      <c r="L356" s="40"/>
      <c r="M356" s="40"/>
      <c r="N356" s="40"/>
      <c r="O356" s="40"/>
      <c r="P356" s="40"/>
      <c r="Q356" s="40"/>
      <c r="R356" s="40"/>
      <c r="S356" s="40"/>
      <c r="T356" s="40"/>
      <c r="U356" s="40"/>
      <c r="V356" s="40"/>
      <c r="W356" s="40"/>
      <c r="X356" s="40"/>
    </row>
    <row r="357" spans="2:24">
      <c r="B357" s="40"/>
      <c r="C357" s="40"/>
      <c r="D357" s="40"/>
      <c r="E357" s="40"/>
      <c r="F357" s="40"/>
      <c r="G357" s="40"/>
      <c r="H357" s="40"/>
      <c r="I357" s="40"/>
      <c r="J357" s="40"/>
      <c r="K357" s="40"/>
      <c r="L357" s="40"/>
      <c r="M357" s="40"/>
      <c r="N357" s="40"/>
      <c r="O357" s="40"/>
      <c r="P357" s="40"/>
      <c r="Q357" s="40"/>
      <c r="R357" s="40"/>
      <c r="S357" s="40"/>
      <c r="T357" s="40"/>
      <c r="U357" s="40"/>
      <c r="V357" s="40"/>
      <c r="W357" s="40"/>
      <c r="X357" s="40"/>
    </row>
    <row r="358" spans="2:24">
      <c r="B358" s="40"/>
      <c r="C358" s="40"/>
      <c r="D358" s="40"/>
      <c r="E358" s="40"/>
      <c r="F358" s="40"/>
      <c r="G358" s="40"/>
      <c r="H358" s="40"/>
      <c r="I358" s="40"/>
      <c r="J358" s="40"/>
      <c r="K358" s="40"/>
      <c r="L358" s="40"/>
      <c r="M358" s="40"/>
      <c r="N358" s="40"/>
      <c r="O358" s="40"/>
      <c r="P358" s="40"/>
      <c r="Q358" s="40"/>
      <c r="R358" s="40"/>
      <c r="S358" s="40"/>
      <c r="T358" s="40"/>
      <c r="U358" s="40"/>
      <c r="V358" s="40"/>
      <c r="W358" s="40"/>
      <c r="X358" s="40"/>
    </row>
    <row r="359" spans="2:24">
      <c r="B359" s="40"/>
      <c r="C359" s="40"/>
      <c r="D359" s="40"/>
      <c r="E359" s="40"/>
      <c r="F359" s="40"/>
      <c r="G359" s="40"/>
      <c r="H359" s="40"/>
      <c r="I359" s="40"/>
      <c r="J359" s="40"/>
      <c r="K359" s="40"/>
      <c r="L359" s="40"/>
      <c r="M359" s="40"/>
      <c r="N359" s="40"/>
      <c r="O359" s="40"/>
      <c r="P359" s="40"/>
      <c r="Q359" s="40"/>
      <c r="R359" s="40"/>
      <c r="S359" s="40"/>
      <c r="T359" s="40"/>
      <c r="U359" s="40"/>
      <c r="V359" s="40"/>
      <c r="W359" s="40"/>
      <c r="X359" s="40"/>
    </row>
    <row r="360" spans="2:24">
      <c r="B360" s="40"/>
      <c r="C360" s="40"/>
      <c r="D360" s="40"/>
      <c r="E360" s="40"/>
      <c r="F360" s="40"/>
      <c r="G360" s="40"/>
      <c r="H360" s="40"/>
      <c r="I360" s="40"/>
      <c r="J360" s="40"/>
      <c r="K360" s="40"/>
      <c r="L360" s="40"/>
      <c r="M360" s="40"/>
      <c r="N360" s="40"/>
      <c r="O360" s="40"/>
      <c r="P360" s="40"/>
      <c r="Q360" s="40"/>
      <c r="R360" s="40"/>
      <c r="S360" s="40"/>
      <c r="T360" s="40"/>
      <c r="U360" s="40"/>
      <c r="V360" s="40"/>
      <c r="W360" s="40"/>
      <c r="X360" s="40"/>
    </row>
    <row r="361" spans="2:24">
      <c r="B361" s="40"/>
      <c r="C361" s="40"/>
      <c r="D361" s="40"/>
      <c r="E361" s="40"/>
      <c r="F361" s="40"/>
      <c r="G361" s="40"/>
      <c r="H361" s="40"/>
      <c r="I361" s="40"/>
      <c r="J361" s="40"/>
      <c r="K361" s="40"/>
      <c r="L361" s="40"/>
      <c r="M361" s="40"/>
      <c r="N361" s="40"/>
      <c r="O361" s="40"/>
      <c r="P361" s="40"/>
      <c r="Q361" s="40"/>
      <c r="R361" s="40"/>
      <c r="S361" s="40"/>
      <c r="T361" s="40"/>
      <c r="U361" s="40"/>
      <c r="V361" s="40"/>
      <c r="W361" s="40"/>
      <c r="X361" s="40"/>
    </row>
    <row r="362" spans="2:24">
      <c r="B362" s="40"/>
      <c r="C362" s="40"/>
      <c r="D362" s="40"/>
      <c r="E362" s="40"/>
      <c r="F362" s="40"/>
      <c r="G362" s="40"/>
      <c r="H362" s="40"/>
      <c r="I362" s="40"/>
      <c r="J362" s="40"/>
      <c r="K362" s="40"/>
      <c r="L362" s="40"/>
      <c r="M362" s="40"/>
      <c r="N362" s="40"/>
      <c r="O362" s="40"/>
      <c r="P362" s="40"/>
      <c r="Q362" s="40"/>
      <c r="R362" s="40"/>
      <c r="S362" s="40"/>
      <c r="T362" s="40"/>
      <c r="U362" s="40"/>
      <c r="V362" s="40"/>
      <c r="W362" s="40"/>
      <c r="X362" s="40"/>
    </row>
    <row r="363" spans="2:24">
      <c r="B363" s="40"/>
      <c r="C363" s="40"/>
      <c r="D363" s="40"/>
      <c r="E363" s="40"/>
      <c r="F363" s="40"/>
      <c r="G363" s="40"/>
      <c r="H363" s="40"/>
      <c r="I363" s="40"/>
      <c r="J363" s="40"/>
      <c r="K363" s="40"/>
      <c r="L363" s="40"/>
      <c r="M363" s="40"/>
      <c r="N363" s="40"/>
      <c r="O363" s="40"/>
      <c r="P363" s="40"/>
      <c r="Q363" s="40"/>
      <c r="R363" s="40"/>
      <c r="S363" s="40"/>
      <c r="T363" s="40"/>
      <c r="U363" s="40"/>
      <c r="V363" s="40"/>
      <c r="W363" s="40"/>
      <c r="X363" s="40"/>
    </row>
    <row r="364" spans="2:24">
      <c r="B364" s="40"/>
      <c r="C364" s="40"/>
      <c r="D364" s="40"/>
      <c r="E364" s="40"/>
      <c r="F364" s="40"/>
      <c r="G364" s="40"/>
      <c r="H364" s="40"/>
      <c r="I364" s="40"/>
      <c r="J364" s="40"/>
      <c r="K364" s="40"/>
      <c r="L364" s="40"/>
      <c r="M364" s="40"/>
      <c r="N364" s="40"/>
      <c r="O364" s="40"/>
      <c r="P364" s="40"/>
      <c r="Q364" s="40"/>
      <c r="R364" s="40"/>
      <c r="S364" s="40"/>
      <c r="T364" s="40"/>
      <c r="U364" s="40"/>
      <c r="V364" s="40"/>
      <c r="W364" s="40"/>
      <c r="X364" s="40"/>
    </row>
    <row r="365" spans="2:24">
      <c r="B365" s="40"/>
      <c r="C365" s="40"/>
      <c r="D365" s="40"/>
      <c r="E365" s="40"/>
      <c r="F365" s="40"/>
      <c r="G365" s="40"/>
      <c r="H365" s="40"/>
      <c r="I365" s="40"/>
      <c r="J365" s="40"/>
      <c r="K365" s="40"/>
      <c r="L365" s="40"/>
      <c r="M365" s="40"/>
      <c r="N365" s="40"/>
      <c r="O365" s="40"/>
      <c r="P365" s="40"/>
      <c r="Q365" s="40"/>
      <c r="R365" s="40"/>
      <c r="S365" s="40"/>
      <c r="T365" s="40"/>
      <c r="U365" s="40"/>
      <c r="V365" s="40"/>
      <c r="W365" s="40"/>
      <c r="X365" s="40"/>
    </row>
    <row r="366" spans="2:24">
      <c r="B366" s="40"/>
      <c r="C366" s="40"/>
      <c r="D366" s="40"/>
      <c r="E366" s="40"/>
      <c r="F366" s="40"/>
      <c r="G366" s="40"/>
      <c r="H366" s="40"/>
      <c r="I366" s="40"/>
      <c r="J366" s="40"/>
      <c r="K366" s="40"/>
      <c r="L366" s="40"/>
      <c r="M366" s="40"/>
      <c r="N366" s="40"/>
      <c r="O366" s="40"/>
      <c r="P366" s="40"/>
      <c r="Q366" s="40"/>
      <c r="R366" s="40"/>
      <c r="S366" s="40"/>
      <c r="T366" s="40"/>
      <c r="U366" s="40"/>
      <c r="V366" s="40"/>
      <c r="W366" s="40"/>
      <c r="X366" s="40"/>
    </row>
    <row r="367" spans="2:24">
      <c r="B367" s="40"/>
      <c r="C367" s="40"/>
      <c r="D367" s="40"/>
      <c r="E367" s="40"/>
      <c r="F367" s="40"/>
      <c r="G367" s="40"/>
      <c r="H367" s="40"/>
      <c r="I367" s="40"/>
      <c r="J367" s="40"/>
      <c r="K367" s="40"/>
      <c r="L367" s="40"/>
      <c r="M367" s="40"/>
      <c r="N367" s="40"/>
      <c r="O367" s="40"/>
      <c r="P367" s="40"/>
      <c r="Q367" s="40"/>
      <c r="R367" s="40"/>
      <c r="S367" s="40"/>
      <c r="T367" s="40"/>
      <c r="U367" s="40"/>
      <c r="V367" s="40"/>
      <c r="W367" s="40"/>
      <c r="X367" s="40"/>
    </row>
    <row r="368" spans="2:24">
      <c r="B368" s="40"/>
      <c r="C368" s="40"/>
      <c r="D368" s="40"/>
      <c r="E368" s="40"/>
      <c r="F368" s="40"/>
      <c r="G368" s="40"/>
      <c r="H368" s="40"/>
      <c r="I368" s="40"/>
      <c r="J368" s="40"/>
      <c r="K368" s="40"/>
      <c r="L368" s="40"/>
      <c r="M368" s="40"/>
      <c r="N368" s="40"/>
      <c r="O368" s="40"/>
      <c r="P368" s="40"/>
      <c r="Q368" s="40"/>
      <c r="R368" s="40"/>
      <c r="S368" s="40"/>
      <c r="T368" s="40"/>
      <c r="U368" s="40"/>
      <c r="V368" s="40"/>
      <c r="W368" s="40"/>
      <c r="X368" s="40"/>
    </row>
    <row r="369" spans="2:24">
      <c r="B369" s="40"/>
      <c r="C369" s="40"/>
      <c r="D369" s="40"/>
      <c r="E369" s="40"/>
      <c r="F369" s="40"/>
      <c r="G369" s="40"/>
      <c r="H369" s="40"/>
      <c r="I369" s="40"/>
      <c r="J369" s="40"/>
      <c r="K369" s="40"/>
      <c r="L369" s="40"/>
      <c r="M369" s="40"/>
      <c r="N369" s="40"/>
      <c r="O369" s="40"/>
      <c r="P369" s="40"/>
      <c r="Q369" s="40"/>
      <c r="R369" s="40"/>
      <c r="S369" s="40"/>
      <c r="T369" s="40"/>
      <c r="U369" s="40"/>
      <c r="V369" s="40"/>
      <c r="W369" s="40"/>
      <c r="X369" s="40"/>
    </row>
    <row r="370" spans="2:24">
      <c r="B370" s="40"/>
      <c r="C370" s="40"/>
      <c r="D370" s="40"/>
      <c r="E370" s="40"/>
      <c r="F370" s="40"/>
      <c r="G370" s="40"/>
      <c r="H370" s="40"/>
      <c r="I370" s="40"/>
      <c r="J370" s="40"/>
      <c r="K370" s="40"/>
      <c r="L370" s="40"/>
      <c r="M370" s="40"/>
      <c r="N370" s="40"/>
      <c r="O370" s="40"/>
      <c r="P370" s="40"/>
      <c r="Q370" s="40"/>
      <c r="R370" s="40"/>
      <c r="S370" s="40"/>
      <c r="T370" s="40"/>
      <c r="U370" s="40"/>
      <c r="V370" s="40"/>
      <c r="W370" s="40"/>
      <c r="X370" s="40"/>
    </row>
    <row r="371" spans="2:24">
      <c r="B371" s="40"/>
      <c r="C371" s="40"/>
      <c r="D371" s="40"/>
      <c r="E371" s="40"/>
      <c r="F371" s="40"/>
      <c r="G371" s="40"/>
      <c r="H371" s="40"/>
      <c r="I371" s="40"/>
      <c r="J371" s="40"/>
      <c r="K371" s="40"/>
      <c r="L371" s="40"/>
      <c r="M371" s="40"/>
      <c r="N371" s="40"/>
      <c r="O371" s="40"/>
      <c r="P371" s="40"/>
      <c r="Q371" s="40"/>
      <c r="R371" s="40"/>
      <c r="S371" s="40"/>
      <c r="T371" s="40"/>
      <c r="U371" s="40"/>
      <c r="V371" s="40"/>
      <c r="W371" s="40"/>
      <c r="X371" s="40"/>
    </row>
    <row r="372" spans="2:24">
      <c r="B372" s="40"/>
      <c r="C372" s="40"/>
      <c r="D372" s="40"/>
      <c r="E372" s="40"/>
      <c r="F372" s="40"/>
      <c r="G372" s="40"/>
      <c r="H372" s="40"/>
      <c r="I372" s="40"/>
      <c r="J372" s="40"/>
      <c r="K372" s="40"/>
      <c r="L372" s="40"/>
      <c r="M372" s="40"/>
      <c r="N372" s="40"/>
      <c r="O372" s="40"/>
      <c r="P372" s="40"/>
      <c r="Q372" s="40"/>
      <c r="R372" s="40"/>
      <c r="S372" s="40"/>
      <c r="T372" s="40"/>
      <c r="U372" s="40"/>
      <c r="V372" s="40"/>
      <c r="W372" s="40"/>
      <c r="X372" s="40"/>
    </row>
    <row r="373" spans="2:24">
      <c r="B373" s="40"/>
      <c r="C373" s="40"/>
      <c r="D373" s="40"/>
      <c r="E373" s="40"/>
      <c r="F373" s="40"/>
      <c r="G373" s="40"/>
      <c r="H373" s="40"/>
      <c r="I373" s="40"/>
      <c r="J373" s="40"/>
      <c r="K373" s="40"/>
      <c r="L373" s="40"/>
      <c r="M373" s="40"/>
      <c r="N373" s="40"/>
      <c r="O373" s="40"/>
      <c r="P373" s="40"/>
      <c r="Q373" s="40"/>
      <c r="R373" s="40"/>
      <c r="S373" s="40"/>
      <c r="T373" s="40"/>
      <c r="U373" s="40"/>
      <c r="V373" s="40"/>
      <c r="W373" s="40"/>
      <c r="X373" s="40"/>
    </row>
    <row r="374" spans="2:24">
      <c r="B374" s="40"/>
      <c r="C374" s="40"/>
      <c r="D374" s="40"/>
      <c r="E374" s="40"/>
      <c r="F374" s="40"/>
      <c r="G374" s="40"/>
      <c r="H374" s="40"/>
      <c r="I374" s="40"/>
      <c r="J374" s="40"/>
      <c r="K374" s="40"/>
      <c r="L374" s="40"/>
      <c r="M374" s="40"/>
      <c r="N374" s="40"/>
      <c r="O374" s="40"/>
      <c r="P374" s="40"/>
      <c r="Q374" s="40"/>
      <c r="R374" s="40"/>
      <c r="S374" s="40"/>
      <c r="T374" s="40"/>
      <c r="U374" s="40"/>
      <c r="V374" s="40"/>
      <c r="W374" s="40"/>
      <c r="X374" s="40"/>
    </row>
    <row r="375" spans="2:24">
      <c r="B375" s="40"/>
      <c r="C375" s="40"/>
      <c r="D375" s="40"/>
      <c r="E375" s="40"/>
      <c r="F375" s="40"/>
      <c r="G375" s="40"/>
      <c r="H375" s="40"/>
      <c r="I375" s="40"/>
      <c r="J375" s="40"/>
      <c r="K375" s="40"/>
      <c r="L375" s="40"/>
      <c r="M375" s="40"/>
      <c r="N375" s="40"/>
      <c r="O375" s="40"/>
      <c r="P375" s="40"/>
      <c r="Q375" s="40"/>
      <c r="R375" s="40"/>
      <c r="S375" s="40"/>
      <c r="T375" s="40"/>
      <c r="U375" s="40"/>
      <c r="V375" s="40"/>
      <c r="W375" s="40"/>
      <c r="X375" s="40"/>
    </row>
    <row r="376" spans="2:24">
      <c r="B376" s="40"/>
      <c r="C376" s="40"/>
      <c r="D376" s="40"/>
      <c r="E376" s="40"/>
      <c r="F376" s="40"/>
      <c r="G376" s="40"/>
      <c r="H376" s="40"/>
      <c r="I376" s="40"/>
      <c r="J376" s="40"/>
      <c r="K376" s="40"/>
      <c r="L376" s="40"/>
      <c r="M376" s="40"/>
      <c r="N376" s="40"/>
      <c r="O376" s="40"/>
      <c r="P376" s="40"/>
      <c r="Q376" s="40"/>
      <c r="R376" s="40"/>
      <c r="S376" s="40"/>
      <c r="T376" s="40"/>
      <c r="U376" s="40"/>
      <c r="V376" s="40"/>
      <c r="W376" s="40"/>
      <c r="X376" s="40"/>
    </row>
    <row r="377" spans="2:24">
      <c r="B377" s="40"/>
      <c r="C377" s="40"/>
      <c r="D377" s="40"/>
      <c r="E377" s="40"/>
      <c r="F377" s="40"/>
      <c r="G377" s="40"/>
      <c r="H377" s="40"/>
      <c r="I377" s="40"/>
      <c r="J377" s="40"/>
      <c r="K377" s="40"/>
      <c r="L377" s="40"/>
      <c r="M377" s="40"/>
      <c r="N377" s="40"/>
      <c r="O377" s="40"/>
      <c r="P377" s="40"/>
      <c r="Q377" s="40"/>
      <c r="R377" s="40"/>
      <c r="S377" s="40"/>
      <c r="T377" s="40"/>
      <c r="U377" s="40"/>
      <c r="V377" s="40"/>
      <c r="W377" s="40"/>
      <c r="X377" s="40"/>
    </row>
    <row r="378" spans="2:24">
      <c r="B378" s="40"/>
      <c r="C378" s="40"/>
      <c r="D378" s="40"/>
      <c r="E378" s="40"/>
      <c r="F378" s="40"/>
      <c r="G378" s="40"/>
      <c r="H378" s="40"/>
      <c r="I378" s="40"/>
      <c r="J378" s="40"/>
      <c r="K378" s="40"/>
      <c r="L378" s="40"/>
      <c r="M378" s="40"/>
      <c r="N378" s="40"/>
      <c r="O378" s="40"/>
      <c r="P378" s="40"/>
      <c r="Q378" s="40"/>
      <c r="R378" s="40"/>
      <c r="S378" s="40"/>
      <c r="T378" s="40"/>
      <c r="U378" s="40"/>
      <c r="V378" s="40"/>
      <c r="W378" s="40"/>
      <c r="X378" s="40"/>
    </row>
    <row r="379" spans="2:24">
      <c r="B379" s="40"/>
      <c r="C379" s="40"/>
      <c r="D379" s="40"/>
      <c r="E379" s="40"/>
      <c r="F379" s="40"/>
      <c r="G379" s="40"/>
      <c r="H379" s="40"/>
      <c r="I379" s="40"/>
      <c r="J379" s="40"/>
      <c r="K379" s="40"/>
      <c r="L379" s="40"/>
      <c r="M379" s="40"/>
      <c r="N379" s="40"/>
      <c r="O379" s="40"/>
      <c r="P379" s="40"/>
      <c r="Q379" s="40"/>
      <c r="R379" s="40"/>
      <c r="S379" s="40"/>
      <c r="T379" s="40"/>
      <c r="U379" s="40"/>
      <c r="V379" s="40"/>
      <c r="W379" s="40"/>
      <c r="X379" s="40"/>
    </row>
    <row r="380" spans="2:24">
      <c r="B380" s="40"/>
      <c r="C380" s="40"/>
      <c r="D380" s="40"/>
      <c r="E380" s="40"/>
      <c r="F380" s="40"/>
      <c r="G380" s="40"/>
      <c r="H380" s="40"/>
      <c r="I380" s="40"/>
      <c r="J380" s="40"/>
      <c r="K380" s="40"/>
      <c r="L380" s="40"/>
      <c r="M380" s="40"/>
      <c r="N380" s="40"/>
      <c r="O380" s="40"/>
      <c r="P380" s="40"/>
      <c r="Q380" s="40"/>
      <c r="R380" s="40"/>
      <c r="S380" s="40"/>
      <c r="T380" s="40"/>
      <c r="U380" s="40"/>
      <c r="V380" s="40"/>
      <c r="W380" s="40"/>
      <c r="X380" s="40"/>
    </row>
    <row r="381" spans="2:24">
      <c r="B381" s="40"/>
      <c r="C381" s="40"/>
      <c r="D381" s="40"/>
      <c r="E381" s="40"/>
      <c r="F381" s="40"/>
      <c r="G381" s="40"/>
      <c r="H381" s="40"/>
      <c r="I381" s="40"/>
      <c r="J381" s="40"/>
      <c r="K381" s="40"/>
      <c r="L381" s="40"/>
      <c r="M381" s="40"/>
      <c r="N381" s="40"/>
      <c r="O381" s="40"/>
      <c r="P381" s="40"/>
      <c r="Q381" s="40"/>
      <c r="R381" s="40"/>
      <c r="S381" s="40"/>
      <c r="T381" s="40"/>
      <c r="U381" s="40"/>
      <c r="V381" s="40"/>
      <c r="W381" s="40"/>
      <c r="X381" s="40"/>
    </row>
    <row r="382" spans="2:24">
      <c r="B382" s="40"/>
      <c r="C382" s="40"/>
      <c r="D382" s="40"/>
      <c r="E382" s="40"/>
      <c r="F382" s="40"/>
      <c r="G382" s="40"/>
      <c r="H382" s="40"/>
      <c r="I382" s="40"/>
      <c r="J382" s="40"/>
      <c r="K382" s="40"/>
      <c r="L382" s="40"/>
      <c r="M382" s="40"/>
      <c r="N382" s="40"/>
      <c r="O382" s="40"/>
      <c r="P382" s="40"/>
      <c r="Q382" s="40"/>
      <c r="R382" s="40"/>
      <c r="S382" s="40"/>
      <c r="T382" s="40"/>
      <c r="U382" s="40"/>
      <c r="V382" s="40"/>
      <c r="W382" s="40"/>
      <c r="X382" s="40"/>
    </row>
    <row r="383" spans="2:24">
      <c r="B383" s="40"/>
      <c r="C383" s="40"/>
      <c r="D383" s="40"/>
      <c r="E383" s="40"/>
      <c r="F383" s="40"/>
      <c r="G383" s="40"/>
      <c r="H383" s="40"/>
      <c r="I383" s="40"/>
      <c r="J383" s="40"/>
      <c r="K383" s="40"/>
      <c r="L383" s="40"/>
      <c r="M383" s="40"/>
      <c r="N383" s="40"/>
      <c r="O383" s="40"/>
      <c r="P383" s="40"/>
      <c r="Q383" s="40"/>
      <c r="R383" s="40"/>
      <c r="S383" s="40"/>
      <c r="T383" s="40"/>
      <c r="U383" s="40"/>
      <c r="V383" s="40"/>
      <c r="W383" s="40"/>
      <c r="X383" s="40"/>
    </row>
    <row r="384" spans="2:24">
      <c r="B384" s="40"/>
      <c r="C384" s="40"/>
      <c r="D384" s="40"/>
      <c r="E384" s="40"/>
      <c r="F384" s="40"/>
      <c r="G384" s="40"/>
      <c r="H384" s="40"/>
      <c r="I384" s="40"/>
      <c r="J384" s="40"/>
      <c r="K384" s="40"/>
      <c r="L384" s="40"/>
      <c r="M384" s="40"/>
      <c r="N384" s="40"/>
      <c r="O384" s="40"/>
      <c r="P384" s="40"/>
      <c r="Q384" s="40"/>
      <c r="R384" s="40"/>
      <c r="S384" s="40"/>
      <c r="T384" s="40"/>
      <c r="U384" s="40"/>
      <c r="V384" s="40"/>
      <c r="W384" s="40"/>
      <c r="X384" s="40"/>
    </row>
    <row r="385" spans="2:24">
      <c r="B385" s="40"/>
      <c r="C385" s="40"/>
      <c r="D385" s="40"/>
      <c r="E385" s="40"/>
      <c r="F385" s="40"/>
      <c r="G385" s="40"/>
      <c r="H385" s="40"/>
      <c r="I385" s="40"/>
      <c r="J385" s="40"/>
      <c r="K385" s="40"/>
      <c r="L385" s="40"/>
      <c r="M385" s="40"/>
      <c r="N385" s="40"/>
      <c r="O385" s="40"/>
      <c r="P385" s="40"/>
      <c r="Q385" s="40"/>
      <c r="R385" s="40"/>
      <c r="S385" s="40"/>
      <c r="T385" s="40"/>
      <c r="U385" s="40"/>
      <c r="V385" s="40"/>
      <c r="W385" s="40"/>
      <c r="X385" s="40"/>
    </row>
    <row r="386" spans="2:24">
      <c r="B386" s="40"/>
      <c r="C386" s="40"/>
      <c r="D386" s="40"/>
      <c r="E386" s="40"/>
      <c r="F386" s="40"/>
      <c r="G386" s="40"/>
      <c r="H386" s="40"/>
      <c r="I386" s="40"/>
      <c r="J386" s="40"/>
      <c r="K386" s="40"/>
      <c r="L386" s="40"/>
      <c r="M386" s="40"/>
      <c r="N386" s="40"/>
      <c r="O386" s="40"/>
      <c r="P386" s="40"/>
      <c r="Q386" s="40"/>
      <c r="R386" s="40"/>
      <c r="S386" s="40"/>
      <c r="T386" s="40"/>
      <c r="U386" s="40"/>
      <c r="V386" s="40"/>
      <c r="W386" s="40"/>
      <c r="X386" s="40"/>
    </row>
    <row r="387" spans="2:24">
      <c r="B387" s="40"/>
      <c r="C387" s="40"/>
      <c r="D387" s="40"/>
      <c r="E387" s="40"/>
      <c r="F387" s="40"/>
      <c r="G387" s="40"/>
      <c r="H387" s="40"/>
      <c r="I387" s="40"/>
      <c r="J387" s="40"/>
      <c r="K387" s="40"/>
      <c r="L387" s="40"/>
      <c r="M387" s="40"/>
      <c r="N387" s="40"/>
      <c r="O387" s="40"/>
      <c r="P387" s="40"/>
      <c r="Q387" s="40"/>
      <c r="R387" s="40"/>
      <c r="S387" s="40"/>
      <c r="T387" s="40"/>
      <c r="U387" s="40"/>
      <c r="V387" s="40"/>
      <c r="W387" s="40"/>
      <c r="X387" s="40"/>
    </row>
    <row r="388" spans="2:24">
      <c r="B388" s="40"/>
      <c r="C388" s="40"/>
      <c r="D388" s="40"/>
      <c r="E388" s="40"/>
      <c r="F388" s="40"/>
      <c r="G388" s="40"/>
      <c r="H388" s="40"/>
      <c r="I388" s="40"/>
      <c r="J388" s="40"/>
      <c r="K388" s="40"/>
      <c r="L388" s="40"/>
      <c r="M388" s="40"/>
      <c r="N388" s="40"/>
      <c r="O388" s="40"/>
      <c r="P388" s="40"/>
      <c r="Q388" s="40"/>
      <c r="R388" s="40"/>
      <c r="S388" s="40"/>
      <c r="T388" s="40"/>
      <c r="U388" s="40"/>
      <c r="V388" s="40"/>
      <c r="W388" s="40"/>
      <c r="X388" s="40"/>
    </row>
    <row r="389" spans="2:24">
      <c r="B389" s="40"/>
      <c r="C389" s="40"/>
      <c r="D389" s="40"/>
      <c r="E389" s="40"/>
      <c r="F389" s="40"/>
      <c r="G389" s="40"/>
      <c r="H389" s="40"/>
      <c r="I389" s="40"/>
      <c r="J389" s="40"/>
      <c r="K389" s="40"/>
      <c r="L389" s="40"/>
      <c r="M389" s="40"/>
      <c r="N389" s="40"/>
      <c r="O389" s="40"/>
      <c r="P389" s="40"/>
      <c r="Q389" s="40"/>
      <c r="R389" s="40"/>
      <c r="S389" s="40"/>
      <c r="T389" s="40"/>
      <c r="U389" s="40"/>
      <c r="V389" s="40"/>
      <c r="W389" s="40"/>
      <c r="X389" s="40"/>
    </row>
    <row r="390" spans="2:24">
      <c r="B390" s="40"/>
      <c r="C390" s="40"/>
      <c r="D390" s="40"/>
      <c r="E390" s="40"/>
      <c r="F390" s="40"/>
      <c r="G390" s="40"/>
      <c r="H390" s="40"/>
      <c r="I390" s="40"/>
      <c r="J390" s="40"/>
      <c r="K390" s="40"/>
      <c r="L390" s="40"/>
      <c r="M390" s="40"/>
      <c r="N390" s="40"/>
      <c r="O390" s="40"/>
      <c r="P390" s="40"/>
      <c r="Q390" s="40"/>
      <c r="R390" s="40"/>
      <c r="S390" s="40"/>
      <c r="T390" s="40"/>
      <c r="U390" s="40"/>
      <c r="V390" s="40"/>
      <c r="W390" s="40"/>
      <c r="X390" s="40"/>
    </row>
    <row r="391" spans="2:24">
      <c r="B391" s="40"/>
      <c r="C391" s="40"/>
      <c r="D391" s="40"/>
      <c r="E391" s="40"/>
      <c r="F391" s="40"/>
      <c r="G391" s="40"/>
      <c r="H391" s="40"/>
      <c r="I391" s="40"/>
      <c r="J391" s="40"/>
      <c r="K391" s="40"/>
      <c r="L391" s="40"/>
      <c r="M391" s="40"/>
      <c r="N391" s="40"/>
      <c r="O391" s="40"/>
      <c r="P391" s="40"/>
      <c r="Q391" s="40"/>
      <c r="R391" s="40"/>
      <c r="S391" s="40"/>
      <c r="T391" s="40"/>
      <c r="U391" s="40"/>
      <c r="V391" s="40"/>
      <c r="W391" s="40"/>
      <c r="X391" s="40"/>
    </row>
    <row r="392" spans="2:24">
      <c r="B392" s="40"/>
      <c r="C392" s="40"/>
      <c r="D392" s="40"/>
      <c r="E392" s="40"/>
      <c r="F392" s="40"/>
      <c r="G392" s="40"/>
      <c r="H392" s="40"/>
      <c r="I392" s="40"/>
      <c r="J392" s="40"/>
      <c r="K392" s="40"/>
      <c r="L392" s="40"/>
      <c r="M392" s="40"/>
      <c r="N392" s="40"/>
      <c r="O392" s="40"/>
      <c r="P392" s="40"/>
      <c r="Q392" s="40"/>
      <c r="R392" s="40"/>
      <c r="S392" s="40"/>
      <c r="T392" s="40"/>
      <c r="U392" s="40"/>
      <c r="V392" s="40"/>
      <c r="W392" s="40"/>
      <c r="X392" s="40"/>
    </row>
    <row r="393" spans="2:24">
      <c r="B393" s="40"/>
      <c r="C393" s="40"/>
      <c r="D393" s="40"/>
      <c r="E393" s="40"/>
      <c r="F393" s="40"/>
      <c r="G393" s="40"/>
      <c r="H393" s="40"/>
      <c r="I393" s="40"/>
      <c r="J393" s="40"/>
      <c r="K393" s="40"/>
      <c r="L393" s="40"/>
      <c r="M393" s="40"/>
      <c r="N393" s="40"/>
      <c r="O393" s="40"/>
      <c r="P393" s="40"/>
      <c r="Q393" s="40"/>
      <c r="R393" s="40"/>
      <c r="S393" s="40"/>
      <c r="T393" s="40"/>
      <c r="U393" s="40"/>
      <c r="V393" s="40"/>
      <c r="W393" s="40"/>
      <c r="X393" s="40"/>
    </row>
    <row r="394" spans="2:24">
      <c r="B394" s="40"/>
      <c r="C394" s="40"/>
      <c r="D394" s="40"/>
      <c r="E394" s="40"/>
      <c r="F394" s="40"/>
      <c r="G394" s="40"/>
      <c r="H394" s="40"/>
      <c r="I394" s="40"/>
      <c r="J394" s="40"/>
      <c r="K394" s="40"/>
      <c r="L394" s="40"/>
      <c r="M394" s="40"/>
      <c r="N394" s="40"/>
      <c r="O394" s="40"/>
      <c r="P394" s="40"/>
      <c r="Q394" s="40"/>
      <c r="R394" s="40"/>
      <c r="S394" s="40"/>
      <c r="T394" s="40"/>
      <c r="U394" s="40"/>
      <c r="V394" s="40"/>
      <c r="W394" s="40"/>
      <c r="X394" s="40"/>
    </row>
    <row r="395" spans="2:24">
      <c r="B395" s="40"/>
      <c r="C395" s="40"/>
      <c r="D395" s="40"/>
      <c r="E395" s="40"/>
      <c r="F395" s="40"/>
      <c r="G395" s="40"/>
      <c r="H395" s="40"/>
      <c r="I395" s="40"/>
      <c r="J395" s="40"/>
      <c r="K395" s="40"/>
      <c r="L395" s="40"/>
      <c r="M395" s="40"/>
      <c r="N395" s="40"/>
      <c r="O395" s="40"/>
      <c r="P395" s="40"/>
      <c r="Q395" s="40"/>
      <c r="R395" s="40"/>
      <c r="S395" s="40"/>
      <c r="T395" s="40"/>
      <c r="U395" s="40"/>
      <c r="V395" s="40"/>
      <c r="W395" s="40"/>
      <c r="X395" s="40"/>
    </row>
    <row r="396" spans="2:24">
      <c r="B396" s="40"/>
      <c r="C396" s="40"/>
      <c r="D396" s="40"/>
      <c r="E396" s="40"/>
      <c r="F396" s="40"/>
      <c r="G396" s="40"/>
      <c r="H396" s="40"/>
      <c r="I396" s="40"/>
      <c r="J396" s="40"/>
      <c r="K396" s="40"/>
      <c r="L396" s="40"/>
      <c r="M396" s="40"/>
      <c r="N396" s="40"/>
      <c r="O396" s="40"/>
      <c r="P396" s="40"/>
      <c r="Q396" s="40"/>
      <c r="R396" s="40"/>
      <c r="S396" s="40"/>
      <c r="T396" s="40"/>
      <c r="U396" s="40"/>
      <c r="V396" s="40"/>
      <c r="W396" s="40"/>
      <c r="X396" s="40"/>
    </row>
    <row r="397" spans="2:24">
      <c r="B397" s="40"/>
      <c r="C397" s="40"/>
      <c r="D397" s="40"/>
      <c r="E397" s="40"/>
      <c r="F397" s="40"/>
      <c r="G397" s="40"/>
      <c r="H397" s="40"/>
      <c r="I397" s="40"/>
      <c r="J397" s="40"/>
      <c r="K397" s="40"/>
      <c r="L397" s="40"/>
      <c r="M397" s="40"/>
      <c r="N397" s="40"/>
      <c r="O397" s="40"/>
      <c r="P397" s="40"/>
      <c r="Q397" s="40"/>
      <c r="R397" s="40"/>
      <c r="S397" s="40"/>
      <c r="T397" s="40"/>
      <c r="U397" s="40"/>
      <c r="V397" s="40"/>
      <c r="W397" s="40"/>
      <c r="X397" s="40"/>
    </row>
    <row r="398" spans="2:24">
      <c r="B398" s="40"/>
      <c r="C398" s="40"/>
      <c r="D398" s="40"/>
      <c r="E398" s="40"/>
      <c r="F398" s="40"/>
      <c r="G398" s="40"/>
      <c r="H398" s="40"/>
      <c r="I398" s="40"/>
      <c r="J398" s="40"/>
      <c r="K398" s="40"/>
      <c r="L398" s="40"/>
      <c r="M398" s="40"/>
      <c r="N398" s="40"/>
      <c r="O398" s="40"/>
      <c r="P398" s="40"/>
      <c r="Q398" s="40"/>
      <c r="R398" s="40"/>
      <c r="S398" s="40"/>
      <c r="T398" s="40"/>
      <c r="U398" s="40"/>
      <c r="V398" s="40"/>
      <c r="W398" s="40"/>
      <c r="X398" s="40"/>
    </row>
    <row r="399" spans="2:24">
      <c r="B399" s="40"/>
      <c r="C399" s="40"/>
      <c r="D399" s="40"/>
      <c r="E399" s="40"/>
      <c r="F399" s="40"/>
      <c r="G399" s="40"/>
      <c r="H399" s="40"/>
      <c r="I399" s="40"/>
      <c r="J399" s="40"/>
      <c r="K399" s="40"/>
      <c r="L399" s="40"/>
      <c r="M399" s="40"/>
      <c r="N399" s="40"/>
      <c r="O399" s="40"/>
      <c r="P399" s="40"/>
      <c r="Q399" s="40"/>
      <c r="R399" s="40"/>
      <c r="S399" s="40"/>
      <c r="T399" s="40"/>
      <c r="U399" s="40"/>
      <c r="V399" s="40"/>
      <c r="W399" s="40"/>
      <c r="X399" s="40"/>
    </row>
    <row r="400" spans="2:24">
      <c r="B400" s="40"/>
      <c r="C400" s="40"/>
      <c r="D400" s="40"/>
      <c r="E400" s="40"/>
      <c r="F400" s="40"/>
      <c r="G400" s="40"/>
      <c r="H400" s="40"/>
      <c r="I400" s="40"/>
      <c r="J400" s="40"/>
      <c r="K400" s="40"/>
      <c r="L400" s="40"/>
      <c r="M400" s="40"/>
      <c r="N400" s="40"/>
      <c r="O400" s="40"/>
      <c r="P400" s="40"/>
      <c r="Q400" s="40"/>
      <c r="R400" s="40"/>
      <c r="S400" s="40"/>
      <c r="T400" s="40"/>
      <c r="U400" s="40"/>
      <c r="V400" s="40"/>
      <c r="W400" s="40"/>
      <c r="X400" s="40"/>
    </row>
    <row r="401" spans="2:24">
      <c r="B401" s="40"/>
      <c r="C401" s="40"/>
      <c r="D401" s="40"/>
      <c r="E401" s="40"/>
      <c r="F401" s="40"/>
      <c r="G401" s="40"/>
      <c r="H401" s="40"/>
      <c r="I401" s="40"/>
      <c r="J401" s="40"/>
      <c r="K401" s="40"/>
      <c r="L401" s="40"/>
      <c r="M401" s="40"/>
      <c r="N401" s="40"/>
      <c r="O401" s="40"/>
      <c r="P401" s="40"/>
      <c r="Q401" s="40"/>
      <c r="R401" s="40"/>
      <c r="S401" s="40"/>
      <c r="T401" s="40"/>
      <c r="U401" s="40"/>
      <c r="V401" s="40"/>
      <c r="W401" s="40"/>
      <c r="X401" s="40"/>
    </row>
    <row r="402" spans="2:24">
      <c r="B402" s="40"/>
      <c r="C402" s="40"/>
      <c r="D402" s="40"/>
      <c r="E402" s="40"/>
      <c r="F402" s="40"/>
      <c r="G402" s="40"/>
      <c r="H402" s="40"/>
      <c r="I402" s="40"/>
      <c r="J402" s="40"/>
      <c r="K402" s="40"/>
      <c r="L402" s="40"/>
      <c r="M402" s="40"/>
      <c r="N402" s="40"/>
      <c r="O402" s="40"/>
      <c r="P402" s="40"/>
      <c r="Q402" s="40"/>
      <c r="R402" s="40"/>
      <c r="S402" s="40"/>
      <c r="T402" s="40"/>
      <c r="U402" s="40"/>
      <c r="V402" s="40"/>
      <c r="W402" s="40"/>
      <c r="X402" s="40"/>
    </row>
    <row r="403" spans="2:24">
      <c r="B403" s="40"/>
      <c r="C403" s="40"/>
      <c r="D403" s="40"/>
      <c r="E403" s="40"/>
      <c r="F403" s="40"/>
      <c r="G403" s="40"/>
      <c r="H403" s="40"/>
      <c r="I403" s="40"/>
      <c r="J403" s="40"/>
      <c r="K403" s="40"/>
      <c r="L403" s="40"/>
      <c r="M403" s="40"/>
      <c r="N403" s="40"/>
      <c r="O403" s="40"/>
      <c r="P403" s="40"/>
      <c r="Q403" s="40"/>
      <c r="R403" s="40"/>
      <c r="S403" s="40"/>
      <c r="T403" s="40"/>
      <c r="U403" s="40"/>
      <c r="V403" s="40"/>
      <c r="W403" s="40"/>
      <c r="X403" s="40"/>
    </row>
    <row r="404" spans="2:24">
      <c r="B404" s="40"/>
      <c r="C404" s="40"/>
      <c r="D404" s="40"/>
      <c r="E404" s="40"/>
      <c r="F404" s="40"/>
      <c r="G404" s="40"/>
      <c r="H404" s="40"/>
      <c r="I404" s="40"/>
      <c r="J404" s="40"/>
      <c r="K404" s="40"/>
      <c r="L404" s="40"/>
      <c r="M404" s="40"/>
      <c r="N404" s="40"/>
      <c r="O404" s="40"/>
      <c r="P404" s="40"/>
      <c r="Q404" s="40"/>
      <c r="R404" s="40"/>
      <c r="S404" s="40"/>
      <c r="T404" s="40"/>
      <c r="U404" s="40"/>
      <c r="V404" s="40"/>
      <c r="W404" s="40"/>
      <c r="X404" s="40"/>
    </row>
    <row r="405" spans="2:24">
      <c r="B405" s="40"/>
      <c r="C405" s="40"/>
      <c r="D405" s="40"/>
      <c r="E405" s="40"/>
      <c r="F405" s="40"/>
      <c r="G405" s="40"/>
      <c r="H405" s="40"/>
      <c r="I405" s="40"/>
      <c r="J405" s="40"/>
      <c r="K405" s="40"/>
      <c r="L405" s="40"/>
      <c r="M405" s="40"/>
      <c r="N405" s="40"/>
      <c r="O405" s="40"/>
      <c r="P405" s="40"/>
      <c r="Q405" s="40"/>
      <c r="R405" s="40"/>
      <c r="S405" s="40"/>
      <c r="T405" s="40"/>
      <c r="U405" s="40"/>
      <c r="V405" s="40"/>
      <c r="W405" s="40"/>
      <c r="X405" s="40"/>
    </row>
    <row r="406" spans="2:24">
      <c r="B406" s="40"/>
      <c r="C406" s="40"/>
      <c r="D406" s="40"/>
      <c r="E406" s="40"/>
      <c r="F406" s="40"/>
      <c r="G406" s="40"/>
      <c r="H406" s="40"/>
      <c r="I406" s="40"/>
      <c r="J406" s="40"/>
      <c r="K406" s="40"/>
      <c r="L406" s="40"/>
      <c r="M406" s="40"/>
      <c r="N406" s="40"/>
      <c r="O406" s="40"/>
      <c r="P406" s="40"/>
      <c r="Q406" s="40"/>
      <c r="R406" s="40"/>
      <c r="S406" s="40"/>
      <c r="T406" s="40"/>
      <c r="U406" s="40"/>
      <c r="V406" s="40"/>
      <c r="W406" s="40"/>
      <c r="X406" s="40"/>
    </row>
    <row r="407" spans="2:24">
      <c r="B407" s="40"/>
      <c r="C407" s="40"/>
      <c r="D407" s="40"/>
      <c r="E407" s="40"/>
      <c r="F407" s="40"/>
      <c r="G407" s="40"/>
      <c r="H407" s="40"/>
      <c r="I407" s="40"/>
      <c r="J407" s="40"/>
      <c r="K407" s="40"/>
      <c r="L407" s="40"/>
      <c r="M407" s="40"/>
      <c r="N407" s="40"/>
      <c r="O407" s="40"/>
      <c r="P407" s="40"/>
      <c r="Q407" s="40"/>
      <c r="R407" s="40"/>
      <c r="S407" s="40"/>
      <c r="T407" s="40"/>
      <c r="U407" s="40"/>
      <c r="V407" s="40"/>
      <c r="W407" s="40"/>
      <c r="X407" s="40"/>
    </row>
    <row r="408" spans="2:24">
      <c r="B408" s="40"/>
      <c r="C408" s="40"/>
      <c r="D408" s="40"/>
      <c r="E408" s="40"/>
      <c r="F408" s="40"/>
      <c r="G408" s="40"/>
      <c r="H408" s="40"/>
      <c r="I408" s="40"/>
      <c r="J408" s="40"/>
      <c r="K408" s="40"/>
      <c r="L408" s="40"/>
      <c r="M408" s="40"/>
      <c r="N408" s="40"/>
      <c r="O408" s="40"/>
      <c r="P408" s="40"/>
      <c r="Q408" s="40"/>
      <c r="R408" s="40"/>
      <c r="S408" s="40"/>
      <c r="T408" s="40"/>
      <c r="U408" s="40"/>
      <c r="V408" s="40"/>
      <c r="W408" s="40"/>
      <c r="X408" s="40"/>
    </row>
    <row r="409" spans="2:24">
      <c r="B409" s="40"/>
      <c r="C409" s="40"/>
      <c r="D409" s="40"/>
      <c r="E409" s="40"/>
      <c r="F409" s="40"/>
      <c r="G409" s="40"/>
      <c r="H409" s="40"/>
      <c r="I409" s="40"/>
      <c r="J409" s="40"/>
      <c r="K409" s="40"/>
      <c r="L409" s="40"/>
      <c r="M409" s="40"/>
      <c r="N409" s="40"/>
      <c r="O409" s="40"/>
      <c r="P409" s="40"/>
      <c r="Q409" s="40"/>
      <c r="R409" s="40"/>
      <c r="S409" s="40"/>
      <c r="T409" s="40"/>
      <c r="U409" s="40"/>
      <c r="V409" s="40"/>
      <c r="W409" s="40"/>
      <c r="X409" s="40"/>
    </row>
    <row r="410" spans="2:24">
      <c r="B410" s="40"/>
      <c r="C410" s="40"/>
      <c r="D410" s="40"/>
      <c r="E410" s="40"/>
      <c r="F410" s="40"/>
      <c r="G410" s="40"/>
      <c r="H410" s="40"/>
      <c r="I410" s="40"/>
      <c r="J410" s="40"/>
      <c r="K410" s="40"/>
      <c r="L410" s="40"/>
      <c r="M410" s="40"/>
      <c r="N410" s="40"/>
      <c r="O410" s="40"/>
      <c r="P410" s="40"/>
      <c r="Q410" s="40"/>
      <c r="R410" s="40"/>
      <c r="S410" s="40"/>
      <c r="T410" s="40"/>
      <c r="U410" s="40"/>
      <c r="V410" s="40"/>
      <c r="W410" s="40"/>
      <c r="X410" s="40"/>
    </row>
    <row r="411" spans="2:24">
      <c r="B411" s="40"/>
      <c r="C411" s="40"/>
      <c r="D411" s="40"/>
      <c r="E411" s="40"/>
      <c r="F411" s="40"/>
      <c r="G411" s="40"/>
      <c r="H411" s="40"/>
      <c r="I411" s="40"/>
      <c r="J411" s="40"/>
      <c r="K411" s="40"/>
      <c r="L411" s="40"/>
      <c r="M411" s="40"/>
      <c r="N411" s="40"/>
      <c r="O411" s="40"/>
      <c r="P411" s="40"/>
      <c r="Q411" s="40"/>
      <c r="R411" s="40"/>
      <c r="S411" s="40"/>
      <c r="T411" s="40"/>
      <c r="U411" s="40"/>
      <c r="V411" s="40"/>
      <c r="W411" s="40"/>
      <c r="X411" s="40"/>
    </row>
    <row r="412" spans="2:24">
      <c r="B412" s="40"/>
      <c r="C412" s="40"/>
      <c r="D412" s="40"/>
      <c r="E412" s="40"/>
      <c r="F412" s="40"/>
      <c r="G412" s="40"/>
      <c r="H412" s="40"/>
      <c r="I412" s="40"/>
      <c r="J412" s="40"/>
      <c r="K412" s="40"/>
      <c r="L412" s="40"/>
      <c r="M412" s="40"/>
      <c r="N412" s="40"/>
      <c r="O412" s="40"/>
      <c r="P412" s="40"/>
      <c r="Q412" s="40"/>
      <c r="R412" s="40"/>
      <c r="S412" s="40"/>
      <c r="T412" s="40"/>
      <c r="U412" s="40"/>
      <c r="V412" s="40"/>
      <c r="W412" s="40"/>
      <c r="X412" s="40"/>
    </row>
    <row r="413" spans="2:24">
      <c r="B413" s="40"/>
      <c r="C413" s="40"/>
      <c r="D413" s="40"/>
      <c r="E413" s="40"/>
      <c r="F413" s="40"/>
      <c r="G413" s="40"/>
      <c r="H413" s="40"/>
      <c r="I413" s="40"/>
      <c r="J413" s="40"/>
      <c r="K413" s="40"/>
      <c r="L413" s="40"/>
      <c r="M413" s="40"/>
      <c r="N413" s="40"/>
      <c r="O413" s="40"/>
      <c r="P413" s="40"/>
      <c r="Q413" s="40"/>
      <c r="R413" s="40"/>
      <c r="S413" s="40"/>
      <c r="T413" s="40"/>
      <c r="U413" s="40"/>
      <c r="V413" s="40"/>
      <c r="W413" s="40"/>
      <c r="X413" s="40"/>
    </row>
    <row r="414" spans="2:24">
      <c r="B414" s="40"/>
      <c r="C414" s="40"/>
      <c r="D414" s="40"/>
      <c r="E414" s="40"/>
      <c r="F414" s="40"/>
      <c r="G414" s="40"/>
      <c r="H414" s="40"/>
      <c r="I414" s="40"/>
      <c r="J414" s="40"/>
      <c r="K414" s="40"/>
      <c r="L414" s="40"/>
      <c r="M414" s="40"/>
      <c r="N414" s="40"/>
      <c r="O414" s="40"/>
      <c r="P414" s="40"/>
      <c r="Q414" s="40"/>
      <c r="R414" s="40"/>
      <c r="S414" s="40"/>
      <c r="T414" s="40"/>
      <c r="U414" s="40"/>
      <c r="V414" s="40"/>
      <c r="W414" s="40"/>
      <c r="X414" s="40"/>
    </row>
    <row r="415" spans="2:24">
      <c r="B415" s="40"/>
      <c r="C415" s="40"/>
      <c r="D415" s="40"/>
      <c r="E415" s="40"/>
      <c r="F415" s="40"/>
      <c r="G415" s="40"/>
      <c r="H415" s="40"/>
      <c r="I415" s="40"/>
      <c r="J415" s="40"/>
      <c r="K415" s="40"/>
      <c r="L415" s="40"/>
      <c r="M415" s="40"/>
      <c r="N415" s="40"/>
      <c r="O415" s="40"/>
      <c r="P415" s="40"/>
      <c r="Q415" s="40"/>
      <c r="R415" s="40"/>
      <c r="S415" s="40"/>
      <c r="T415" s="40"/>
      <c r="U415" s="40"/>
      <c r="V415" s="40"/>
      <c r="W415" s="40"/>
      <c r="X415" s="40"/>
    </row>
    <row r="416" spans="2:24">
      <c r="B416" s="40"/>
      <c r="C416" s="40"/>
      <c r="D416" s="40"/>
      <c r="E416" s="40"/>
      <c r="F416" s="40"/>
      <c r="G416" s="40"/>
      <c r="H416" s="40"/>
      <c r="I416" s="40"/>
      <c r="J416" s="40"/>
      <c r="K416" s="40"/>
      <c r="L416" s="40"/>
      <c r="M416" s="40"/>
      <c r="N416" s="40"/>
      <c r="O416" s="40"/>
      <c r="P416" s="40"/>
      <c r="Q416" s="40"/>
      <c r="R416" s="40"/>
      <c r="S416" s="40"/>
      <c r="T416" s="40"/>
      <c r="U416" s="40"/>
      <c r="V416" s="40"/>
      <c r="W416" s="40"/>
      <c r="X416" s="40"/>
    </row>
    <row r="417" spans="2:24">
      <c r="B417" s="40"/>
      <c r="C417" s="40"/>
      <c r="D417" s="40"/>
      <c r="E417" s="40"/>
      <c r="F417" s="40"/>
      <c r="G417" s="40"/>
      <c r="H417" s="40"/>
      <c r="I417" s="40"/>
      <c r="J417" s="40"/>
      <c r="K417" s="40"/>
      <c r="L417" s="40"/>
      <c r="M417" s="40"/>
      <c r="N417" s="40"/>
      <c r="O417" s="40"/>
      <c r="P417" s="40"/>
      <c r="Q417" s="40"/>
      <c r="R417" s="40"/>
      <c r="S417" s="40"/>
      <c r="T417" s="40"/>
      <c r="U417" s="40"/>
      <c r="V417" s="40"/>
      <c r="W417" s="40"/>
      <c r="X417" s="40"/>
    </row>
    <row r="418" spans="2:24">
      <c r="B418" s="40"/>
      <c r="C418" s="40"/>
      <c r="D418" s="40"/>
      <c r="E418" s="40"/>
      <c r="F418" s="40"/>
      <c r="G418" s="40"/>
      <c r="H418" s="40"/>
      <c r="I418" s="40"/>
      <c r="J418" s="40"/>
      <c r="K418" s="40"/>
      <c r="L418" s="40"/>
      <c r="M418" s="40"/>
      <c r="N418" s="40"/>
      <c r="O418" s="40"/>
      <c r="P418" s="40"/>
      <c r="Q418" s="40"/>
      <c r="R418" s="40"/>
      <c r="S418" s="40"/>
      <c r="T418" s="40"/>
      <c r="U418" s="40"/>
      <c r="V418" s="40"/>
      <c r="W418" s="40"/>
      <c r="X418" s="40"/>
    </row>
    <row r="419" spans="2:24">
      <c r="B419" s="40"/>
      <c r="C419" s="40"/>
      <c r="D419" s="40"/>
      <c r="E419" s="40"/>
      <c r="F419" s="40"/>
      <c r="G419" s="40"/>
      <c r="H419" s="40"/>
      <c r="I419" s="40"/>
      <c r="J419" s="40"/>
      <c r="K419" s="40"/>
      <c r="L419" s="40"/>
      <c r="M419" s="40"/>
      <c r="N419" s="40"/>
      <c r="O419" s="40"/>
      <c r="P419" s="40"/>
      <c r="Q419" s="40"/>
      <c r="R419" s="40"/>
      <c r="S419" s="40"/>
      <c r="T419" s="40"/>
      <c r="U419" s="40"/>
      <c r="V419" s="40"/>
      <c r="W419" s="40"/>
      <c r="X419" s="40"/>
    </row>
    <row r="420" spans="2:24">
      <c r="B420" s="40"/>
      <c r="C420" s="40"/>
      <c r="D420" s="40"/>
      <c r="E420" s="40"/>
      <c r="F420" s="40"/>
      <c r="G420" s="40"/>
      <c r="H420" s="40"/>
      <c r="I420" s="40"/>
      <c r="J420" s="40"/>
      <c r="K420" s="40"/>
      <c r="L420" s="40"/>
      <c r="M420" s="40"/>
      <c r="N420" s="40"/>
      <c r="O420" s="40"/>
      <c r="P420" s="40"/>
      <c r="Q420" s="40"/>
      <c r="R420" s="40"/>
      <c r="S420" s="40"/>
      <c r="T420" s="40"/>
      <c r="U420" s="40"/>
      <c r="V420" s="40"/>
      <c r="W420" s="40"/>
      <c r="X420" s="40"/>
    </row>
    <row r="421" spans="2:24">
      <c r="B421" s="40"/>
      <c r="C421" s="40"/>
      <c r="D421" s="40"/>
      <c r="E421" s="40"/>
      <c r="F421" s="40"/>
      <c r="G421" s="40"/>
      <c r="H421" s="40"/>
      <c r="I421" s="40"/>
      <c r="J421" s="40"/>
      <c r="K421" s="40"/>
      <c r="L421" s="40"/>
      <c r="M421" s="40"/>
      <c r="N421" s="40"/>
      <c r="O421" s="40"/>
      <c r="P421" s="40"/>
      <c r="Q421" s="40"/>
      <c r="R421" s="40"/>
      <c r="S421" s="40"/>
      <c r="T421" s="40"/>
      <c r="U421" s="40"/>
      <c r="V421" s="40"/>
      <c r="W421" s="40"/>
      <c r="X421" s="40"/>
    </row>
    <row r="422" spans="2:24">
      <c r="B422" s="40"/>
      <c r="C422" s="40"/>
      <c r="D422" s="40"/>
      <c r="E422" s="40"/>
      <c r="F422" s="40"/>
      <c r="G422" s="40"/>
      <c r="H422" s="40"/>
      <c r="I422" s="40"/>
      <c r="J422" s="40"/>
      <c r="K422" s="40"/>
      <c r="L422" s="40"/>
      <c r="M422" s="40"/>
      <c r="N422" s="40"/>
      <c r="O422" s="40"/>
      <c r="P422" s="40"/>
      <c r="Q422" s="40"/>
      <c r="R422" s="40"/>
      <c r="S422" s="40"/>
      <c r="T422" s="40"/>
      <c r="U422" s="40"/>
      <c r="V422" s="40"/>
      <c r="W422" s="40"/>
      <c r="X422" s="40"/>
    </row>
    <row r="423" spans="2:24">
      <c r="B423" s="40"/>
      <c r="C423" s="40"/>
      <c r="D423" s="40"/>
      <c r="E423" s="40"/>
      <c r="F423" s="40"/>
      <c r="G423" s="40"/>
      <c r="H423" s="40"/>
      <c r="I423" s="40"/>
      <c r="J423" s="40"/>
      <c r="K423" s="40"/>
      <c r="L423" s="40"/>
      <c r="M423" s="40"/>
      <c r="N423" s="40"/>
      <c r="O423" s="40"/>
      <c r="P423" s="40"/>
      <c r="Q423" s="40"/>
      <c r="R423" s="40"/>
      <c r="S423" s="40"/>
      <c r="T423" s="40"/>
      <c r="U423" s="40"/>
      <c r="V423" s="40"/>
      <c r="W423" s="40"/>
      <c r="X423" s="40"/>
    </row>
    <row r="424" spans="2:24">
      <c r="B424" s="40"/>
      <c r="C424" s="40"/>
      <c r="D424" s="40"/>
      <c r="E424" s="40"/>
      <c r="F424" s="40"/>
      <c r="G424" s="40"/>
      <c r="H424" s="40"/>
      <c r="I424" s="40"/>
      <c r="J424" s="40"/>
      <c r="K424" s="40"/>
      <c r="L424" s="40"/>
      <c r="M424" s="40"/>
      <c r="N424" s="40"/>
      <c r="O424" s="40"/>
      <c r="P424" s="40"/>
      <c r="Q424" s="40"/>
      <c r="R424" s="40"/>
      <c r="S424" s="40"/>
      <c r="T424" s="40"/>
      <c r="U424" s="40"/>
      <c r="V424" s="40"/>
      <c r="W424" s="40"/>
      <c r="X424" s="40"/>
    </row>
    <row r="425" spans="2:24">
      <c r="B425" s="40"/>
      <c r="C425" s="40"/>
      <c r="D425" s="40"/>
      <c r="E425" s="40"/>
      <c r="F425" s="40"/>
      <c r="G425" s="40"/>
      <c r="H425" s="40"/>
      <c r="I425" s="40"/>
      <c r="J425" s="40"/>
      <c r="K425" s="40"/>
      <c r="L425" s="40"/>
      <c r="M425" s="40"/>
      <c r="N425" s="40"/>
      <c r="O425" s="40"/>
      <c r="P425" s="40"/>
      <c r="Q425" s="40"/>
      <c r="R425" s="40"/>
      <c r="S425" s="40"/>
      <c r="T425" s="40"/>
      <c r="U425" s="40"/>
      <c r="V425" s="40"/>
      <c r="W425" s="40"/>
      <c r="X425" s="40"/>
    </row>
    <row r="426" spans="2:24">
      <c r="B426" s="40"/>
      <c r="C426" s="40"/>
      <c r="D426" s="40"/>
      <c r="E426" s="40"/>
      <c r="F426" s="40"/>
      <c r="G426" s="40"/>
      <c r="H426" s="40"/>
      <c r="I426" s="40"/>
      <c r="J426" s="40"/>
      <c r="K426" s="40"/>
      <c r="L426" s="40"/>
      <c r="M426" s="40"/>
      <c r="N426" s="40"/>
      <c r="O426" s="40"/>
      <c r="P426" s="40"/>
      <c r="Q426" s="40"/>
      <c r="R426" s="40"/>
      <c r="S426" s="40"/>
      <c r="T426" s="40"/>
      <c r="U426" s="40"/>
      <c r="V426" s="40"/>
      <c r="W426" s="40"/>
      <c r="X426" s="40"/>
    </row>
    <row r="427" spans="2:24">
      <c r="B427" s="40"/>
      <c r="C427" s="40"/>
      <c r="D427" s="40"/>
      <c r="E427" s="40"/>
      <c r="F427" s="40"/>
      <c r="G427" s="40"/>
      <c r="H427" s="40"/>
      <c r="I427" s="40"/>
      <c r="J427" s="40"/>
      <c r="K427" s="40"/>
      <c r="L427" s="40"/>
      <c r="M427" s="40"/>
      <c r="N427" s="40"/>
      <c r="O427" s="40"/>
      <c r="P427" s="40"/>
      <c r="Q427" s="40"/>
      <c r="R427" s="40"/>
      <c r="S427" s="40"/>
      <c r="T427" s="40"/>
      <c r="U427" s="40"/>
      <c r="V427" s="40"/>
      <c r="W427" s="40"/>
      <c r="X427" s="40"/>
    </row>
    <row r="428" spans="2:24">
      <c r="B428" s="40"/>
      <c r="C428" s="40"/>
      <c r="D428" s="40"/>
      <c r="E428" s="40"/>
      <c r="F428" s="40"/>
      <c r="G428" s="40"/>
      <c r="H428" s="40"/>
      <c r="I428" s="40"/>
      <c r="J428" s="40"/>
      <c r="K428" s="40"/>
      <c r="L428" s="40"/>
      <c r="M428" s="40"/>
      <c r="N428" s="40"/>
      <c r="O428" s="40"/>
      <c r="P428" s="40"/>
      <c r="Q428" s="40"/>
      <c r="R428" s="40"/>
      <c r="S428" s="40"/>
      <c r="T428" s="40"/>
      <c r="U428" s="40"/>
      <c r="V428" s="40"/>
      <c r="W428" s="40"/>
      <c r="X428" s="40"/>
    </row>
    <row r="429" spans="2:24">
      <c r="B429" s="40"/>
      <c r="C429" s="40"/>
      <c r="D429" s="40"/>
      <c r="E429" s="40"/>
      <c r="F429" s="40"/>
      <c r="G429" s="40"/>
      <c r="H429" s="40"/>
      <c r="I429" s="40"/>
      <c r="J429" s="40"/>
      <c r="K429" s="40"/>
      <c r="L429" s="40"/>
      <c r="M429" s="40"/>
      <c r="N429" s="40"/>
      <c r="O429" s="40"/>
      <c r="P429" s="40"/>
      <c r="Q429" s="40"/>
      <c r="R429" s="40"/>
      <c r="S429" s="40"/>
      <c r="T429" s="40"/>
      <c r="U429" s="40"/>
      <c r="V429" s="40"/>
      <c r="W429" s="40"/>
      <c r="X429" s="40"/>
    </row>
    <row r="430" spans="2:24">
      <c r="B430" s="40"/>
      <c r="C430" s="40"/>
      <c r="D430" s="40"/>
      <c r="E430" s="40"/>
      <c r="F430" s="40"/>
      <c r="G430" s="40"/>
      <c r="H430" s="40"/>
      <c r="I430" s="40"/>
      <c r="J430" s="40"/>
      <c r="K430" s="40"/>
      <c r="L430" s="40"/>
      <c r="M430" s="40"/>
      <c r="N430" s="40"/>
      <c r="O430" s="40"/>
      <c r="P430" s="40"/>
      <c r="Q430" s="40"/>
      <c r="R430" s="40"/>
      <c r="S430" s="40"/>
      <c r="T430" s="40"/>
      <c r="U430" s="40"/>
      <c r="V430" s="40"/>
      <c r="W430" s="40"/>
      <c r="X430" s="40"/>
    </row>
    <row r="431" spans="2:24">
      <c r="B431" s="40"/>
      <c r="C431" s="40"/>
      <c r="D431" s="40"/>
      <c r="E431" s="40"/>
      <c r="F431" s="40"/>
      <c r="G431" s="40"/>
      <c r="H431" s="40"/>
      <c r="I431" s="40"/>
      <c r="J431" s="40"/>
      <c r="K431" s="40"/>
      <c r="L431" s="40"/>
      <c r="M431" s="40"/>
      <c r="N431" s="40"/>
      <c r="O431" s="40"/>
      <c r="P431" s="40"/>
      <c r="Q431" s="40"/>
      <c r="R431" s="40"/>
      <c r="S431" s="40"/>
      <c r="T431" s="40"/>
      <c r="U431" s="40"/>
      <c r="V431" s="40"/>
      <c r="W431" s="40"/>
      <c r="X431" s="40"/>
    </row>
    <row r="432" spans="2:24">
      <c r="B432" s="40"/>
      <c r="C432" s="40"/>
      <c r="D432" s="40"/>
      <c r="E432" s="40"/>
      <c r="F432" s="40"/>
      <c r="G432" s="40"/>
      <c r="H432" s="40"/>
      <c r="I432" s="40"/>
      <c r="J432" s="40"/>
      <c r="K432" s="40"/>
      <c r="L432" s="40"/>
      <c r="M432" s="40"/>
      <c r="N432" s="40"/>
      <c r="O432" s="40"/>
      <c r="P432" s="40"/>
      <c r="Q432" s="40"/>
      <c r="R432" s="40"/>
      <c r="S432" s="40"/>
      <c r="T432" s="40"/>
      <c r="U432" s="40"/>
      <c r="V432" s="40"/>
      <c r="W432" s="40"/>
      <c r="X432" s="40"/>
    </row>
    <row r="433" spans="2:24">
      <c r="B433" s="40"/>
      <c r="C433" s="40"/>
      <c r="D433" s="40"/>
      <c r="E433" s="40"/>
      <c r="F433" s="40"/>
      <c r="G433" s="40"/>
      <c r="H433" s="40"/>
      <c r="I433" s="40"/>
      <c r="J433" s="40"/>
      <c r="K433" s="40"/>
      <c r="L433" s="40"/>
      <c r="M433" s="40"/>
      <c r="N433" s="40"/>
      <c r="O433" s="40"/>
      <c r="P433" s="40"/>
      <c r="Q433" s="40"/>
      <c r="R433" s="40"/>
      <c r="S433" s="40"/>
      <c r="T433" s="40"/>
      <c r="U433" s="40"/>
      <c r="V433" s="40"/>
      <c r="W433" s="40"/>
      <c r="X433" s="40"/>
    </row>
    <row r="434" spans="2:24">
      <c r="B434" s="40"/>
      <c r="C434" s="40"/>
      <c r="D434" s="40"/>
      <c r="E434" s="40"/>
      <c r="F434" s="40"/>
      <c r="G434" s="40"/>
      <c r="H434" s="40"/>
      <c r="I434" s="40"/>
      <c r="J434" s="40"/>
      <c r="K434" s="40"/>
      <c r="L434" s="40"/>
      <c r="M434" s="40"/>
      <c r="N434" s="40"/>
      <c r="O434" s="40"/>
      <c r="P434" s="40"/>
      <c r="Q434" s="40"/>
      <c r="R434" s="40"/>
      <c r="S434" s="40"/>
      <c r="T434" s="40"/>
      <c r="U434" s="40"/>
      <c r="V434" s="40"/>
      <c r="W434" s="40"/>
      <c r="X434" s="40"/>
    </row>
    <row r="435" spans="2:24">
      <c r="B435" s="40"/>
      <c r="C435" s="40"/>
      <c r="D435" s="40"/>
      <c r="E435" s="40"/>
      <c r="F435" s="40"/>
      <c r="G435" s="40"/>
      <c r="H435" s="40"/>
      <c r="I435" s="40"/>
      <c r="J435" s="40"/>
      <c r="K435" s="40"/>
      <c r="L435" s="40"/>
      <c r="M435" s="40"/>
      <c r="N435" s="40"/>
      <c r="O435" s="40"/>
      <c r="P435" s="40"/>
      <c r="Q435" s="40"/>
      <c r="R435" s="40"/>
      <c r="S435" s="40"/>
      <c r="T435" s="40"/>
      <c r="U435" s="40"/>
      <c r="V435" s="40"/>
      <c r="W435" s="40"/>
      <c r="X435" s="40"/>
    </row>
    <row r="436" spans="2:24">
      <c r="B436" s="40"/>
      <c r="C436" s="40"/>
      <c r="D436" s="40"/>
      <c r="E436" s="40"/>
      <c r="F436" s="40"/>
      <c r="G436" s="40"/>
      <c r="H436" s="40"/>
      <c r="I436" s="40"/>
      <c r="J436" s="40"/>
      <c r="K436" s="40"/>
      <c r="L436" s="40"/>
      <c r="M436" s="40"/>
      <c r="N436" s="40"/>
      <c r="O436" s="40"/>
      <c r="P436" s="40"/>
      <c r="Q436" s="40"/>
      <c r="R436" s="40"/>
      <c r="S436" s="40"/>
      <c r="T436" s="40"/>
      <c r="U436" s="40"/>
      <c r="V436" s="40"/>
      <c r="W436" s="40"/>
      <c r="X436" s="40"/>
    </row>
    <row r="437" spans="2:24">
      <c r="B437" s="40"/>
      <c r="C437" s="40"/>
      <c r="D437" s="40"/>
      <c r="E437" s="40"/>
      <c r="F437" s="40"/>
      <c r="G437" s="40"/>
      <c r="H437" s="40"/>
      <c r="I437" s="40"/>
      <c r="J437" s="40"/>
      <c r="K437" s="40"/>
      <c r="L437" s="40"/>
      <c r="M437" s="40"/>
      <c r="N437" s="40"/>
      <c r="O437" s="40"/>
      <c r="P437" s="40"/>
      <c r="Q437" s="40"/>
      <c r="R437" s="40"/>
      <c r="S437" s="40"/>
      <c r="T437" s="40"/>
      <c r="U437" s="40"/>
      <c r="V437" s="40"/>
      <c r="W437" s="40"/>
      <c r="X437" s="40"/>
    </row>
    <row r="438" spans="2:24">
      <c r="B438" s="40"/>
      <c r="C438" s="40"/>
      <c r="D438" s="40"/>
      <c r="E438" s="40"/>
      <c r="F438" s="40"/>
      <c r="G438" s="40"/>
      <c r="H438" s="40"/>
      <c r="I438" s="40"/>
      <c r="J438" s="40"/>
      <c r="K438" s="40"/>
      <c r="L438" s="40"/>
      <c r="M438" s="40"/>
      <c r="N438" s="40"/>
      <c r="O438" s="40"/>
      <c r="P438" s="40"/>
      <c r="Q438" s="40"/>
      <c r="R438" s="40"/>
      <c r="S438" s="40"/>
      <c r="T438" s="40"/>
      <c r="U438" s="40"/>
      <c r="V438" s="40"/>
      <c r="W438" s="40"/>
      <c r="X438" s="40"/>
    </row>
    <row r="439" spans="2:24">
      <c r="B439" s="40"/>
      <c r="C439" s="40"/>
      <c r="D439" s="40"/>
      <c r="E439" s="40"/>
      <c r="F439" s="40"/>
      <c r="G439" s="40"/>
      <c r="H439" s="40"/>
      <c r="I439" s="40"/>
      <c r="J439" s="40"/>
      <c r="K439" s="40"/>
      <c r="L439" s="40"/>
      <c r="M439" s="40"/>
      <c r="N439" s="40"/>
      <c r="O439" s="40"/>
      <c r="P439" s="40"/>
      <c r="Q439" s="40"/>
      <c r="R439" s="40"/>
      <c r="S439" s="40"/>
      <c r="T439" s="40"/>
      <c r="U439" s="40"/>
      <c r="V439" s="40"/>
      <c r="W439" s="40"/>
      <c r="X439" s="40"/>
    </row>
    <row r="440" spans="2:24">
      <c r="B440" s="40"/>
      <c r="C440" s="40"/>
      <c r="D440" s="40"/>
      <c r="E440" s="40"/>
      <c r="F440" s="40"/>
      <c r="G440" s="40"/>
      <c r="H440" s="40"/>
      <c r="I440" s="40"/>
      <c r="J440" s="40"/>
      <c r="K440" s="40"/>
      <c r="L440" s="40"/>
      <c r="M440" s="40"/>
      <c r="N440" s="40"/>
      <c r="O440" s="40"/>
      <c r="P440" s="40"/>
      <c r="Q440" s="40"/>
      <c r="R440" s="40"/>
      <c r="S440" s="40"/>
      <c r="T440" s="40"/>
      <c r="U440" s="40"/>
      <c r="V440" s="40"/>
      <c r="W440" s="40"/>
      <c r="X440" s="40"/>
    </row>
    <row r="441" spans="2:24">
      <c r="B441" s="40"/>
      <c r="C441" s="40"/>
      <c r="D441" s="40"/>
      <c r="E441" s="40"/>
      <c r="F441" s="40"/>
      <c r="G441" s="40"/>
      <c r="H441" s="40"/>
      <c r="I441" s="40"/>
      <c r="J441" s="40"/>
      <c r="K441" s="40"/>
      <c r="L441" s="40"/>
      <c r="M441" s="40"/>
      <c r="N441" s="40"/>
      <c r="O441" s="40"/>
      <c r="P441" s="40"/>
      <c r="Q441" s="40"/>
      <c r="R441" s="40"/>
      <c r="S441" s="40"/>
      <c r="T441" s="40"/>
      <c r="U441" s="40"/>
      <c r="V441" s="40"/>
      <c r="W441" s="40"/>
      <c r="X441" s="40"/>
    </row>
  </sheetData>
  <mergeCells count="6">
    <mergeCell ref="D24:E24"/>
    <mergeCell ref="F24:G24"/>
    <mergeCell ref="H24:I24"/>
    <mergeCell ref="D17:E17"/>
    <mergeCell ref="F17:G17"/>
    <mergeCell ref="H17:I17"/>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36C0-C3F3-403C-BE28-81EC0EFA0BBC}">
  <sheetPr>
    <tabColor rgb="FF0099AC"/>
  </sheetPr>
  <dimension ref="A1:CI67"/>
  <sheetViews>
    <sheetView zoomScaleNormal="100" workbookViewId="0">
      <pane ySplit="1" topLeftCell="A2" activePane="bottomLeft" state="frozen"/>
      <selection pane="bottomLeft" activeCell="D4" sqref="D4:D5"/>
    </sheetView>
  </sheetViews>
  <sheetFormatPr defaultColWidth="8.6640625" defaultRowHeight="13.2"/>
  <cols>
    <col min="1" max="1" width="20.6640625" style="31" customWidth="1"/>
    <col min="2" max="2" width="87.33203125" style="31" customWidth="1"/>
    <col min="3" max="3" width="2.6640625" style="31" customWidth="1"/>
    <col min="4" max="4" width="43.33203125" style="31" customWidth="1"/>
    <col min="5" max="5" width="5.44140625" style="31" customWidth="1"/>
    <col min="6" max="9" width="10.109375" style="73" customWidth="1"/>
    <col min="10" max="10" width="8.6640625" style="73" customWidth="1"/>
    <col min="11" max="11" width="8.6640625" style="73"/>
    <col min="12" max="12" width="10.44140625" style="73" customWidth="1"/>
    <col min="13" max="16384" width="8.6640625" style="73"/>
  </cols>
  <sheetData>
    <row r="1" spans="1:87" s="31" customFormat="1" ht="75" customHeight="1"/>
    <row r="2" spans="1:87" s="31" customFormat="1" ht="20.100000000000001" customHeight="1"/>
    <row r="3" spans="1:87" customFormat="1" ht="17.399999999999999">
      <c r="A3" s="31"/>
      <c r="B3" s="31"/>
      <c r="C3" s="31"/>
      <c r="D3" s="435" t="s">
        <v>125</v>
      </c>
      <c r="E3" s="435"/>
      <c r="F3" s="33"/>
      <c r="G3" s="33"/>
      <c r="H3" s="33"/>
      <c r="I3" s="33"/>
      <c r="J3" s="33"/>
      <c r="K3" s="33"/>
      <c r="L3" s="33"/>
      <c r="M3" s="33"/>
      <c r="N3" s="33"/>
      <c r="O3" s="33"/>
      <c r="P3" s="33"/>
      <c r="Q3" s="33"/>
      <c r="R3" s="33"/>
      <c r="S3" s="33"/>
      <c r="T3" s="33"/>
      <c r="U3" s="33"/>
      <c r="V3" s="39"/>
      <c r="W3" s="40"/>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row>
    <row r="4" spans="1:87" customFormat="1" ht="18">
      <c r="A4" s="31"/>
      <c r="B4" s="31"/>
      <c r="C4" s="31"/>
      <c r="D4" s="456" t="s">
        <v>120</v>
      </c>
      <c r="E4" s="76" t="s">
        <v>126</v>
      </c>
      <c r="F4" s="33"/>
      <c r="G4" s="33"/>
      <c r="H4" s="33"/>
      <c r="I4" s="33"/>
      <c r="J4" s="33"/>
      <c r="K4" s="33"/>
      <c r="L4" s="33"/>
      <c r="M4" s="33"/>
      <c r="N4" s="33"/>
      <c r="O4" s="33"/>
      <c r="P4" s="33"/>
      <c r="Q4" s="33"/>
      <c r="R4" s="33"/>
      <c r="S4" s="33"/>
      <c r="T4" s="33"/>
      <c r="U4" s="33"/>
      <c r="V4" s="39"/>
      <c r="W4" s="40"/>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row>
    <row r="5" spans="1:87" customFormat="1" ht="18">
      <c r="A5" s="31"/>
      <c r="B5" s="31"/>
      <c r="C5" s="31"/>
      <c r="D5" s="456" t="s">
        <v>488</v>
      </c>
      <c r="E5" s="76" t="s">
        <v>126</v>
      </c>
      <c r="F5" s="33"/>
      <c r="G5" s="33"/>
      <c r="H5" s="33"/>
      <c r="I5" s="33"/>
      <c r="J5" s="33"/>
      <c r="K5" s="33"/>
      <c r="L5" s="33"/>
      <c r="M5" s="33"/>
      <c r="N5" s="33"/>
      <c r="O5" s="33"/>
      <c r="P5" s="33"/>
      <c r="Q5" s="33"/>
      <c r="R5" s="33"/>
      <c r="S5" s="33"/>
      <c r="T5" s="33"/>
      <c r="U5" s="33"/>
      <c r="V5" s="39"/>
      <c r="W5" s="40"/>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row>
    <row r="6" spans="1:87" customFormat="1">
      <c r="A6" s="31"/>
      <c r="B6" s="31"/>
      <c r="C6" s="31"/>
      <c r="D6" s="33"/>
      <c r="E6" s="33"/>
      <c r="F6" s="33"/>
      <c r="G6" s="33"/>
      <c r="H6" s="33"/>
      <c r="I6" s="33"/>
      <c r="J6" s="33"/>
      <c r="K6" s="33"/>
      <c r="L6" s="33"/>
      <c r="M6" s="33"/>
      <c r="N6" s="33"/>
      <c r="O6" s="33"/>
      <c r="P6" s="33"/>
      <c r="Q6" s="33"/>
      <c r="R6" s="33"/>
      <c r="S6" s="33"/>
      <c r="T6" s="33"/>
      <c r="U6" s="33"/>
      <c r="V6" s="39"/>
      <c r="W6" s="40"/>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87" customFormat="1">
      <c r="A7" s="31"/>
      <c r="B7" s="31"/>
      <c r="C7" s="31"/>
      <c r="D7" s="33"/>
      <c r="E7" s="33"/>
      <c r="F7" s="33"/>
      <c r="G7" s="33"/>
      <c r="H7" s="33"/>
      <c r="I7" s="33"/>
      <c r="J7" s="33"/>
      <c r="K7" s="33"/>
      <c r="L7" s="33"/>
      <c r="M7" s="33"/>
      <c r="N7" s="33"/>
      <c r="O7" s="33"/>
      <c r="P7" s="33"/>
      <c r="Q7" s="33"/>
      <c r="R7" s="33"/>
      <c r="S7" s="33"/>
      <c r="T7" s="33"/>
      <c r="U7" s="33"/>
      <c r="V7" s="39"/>
      <c r="W7" s="40"/>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row>
    <row r="8" spans="1:87" customFormat="1">
      <c r="A8" s="31"/>
      <c r="B8" s="31"/>
      <c r="C8" s="31"/>
      <c r="D8" s="31"/>
      <c r="E8" s="31"/>
      <c r="F8" s="33"/>
      <c r="G8" s="33"/>
      <c r="H8" s="33"/>
      <c r="I8" s="33"/>
      <c r="J8" s="33"/>
      <c r="K8" s="33"/>
      <c r="L8" s="33"/>
      <c r="M8" s="33"/>
      <c r="N8" s="33"/>
      <c r="O8" s="33"/>
      <c r="P8" s="33"/>
      <c r="Q8" s="33"/>
      <c r="R8" s="33"/>
      <c r="S8" s="33"/>
      <c r="T8" s="33"/>
      <c r="U8" s="33"/>
      <c r="V8" s="39"/>
      <c r="W8" s="40"/>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row>
    <row r="9" spans="1:87" customFormat="1">
      <c r="A9" s="31"/>
      <c r="B9" s="31"/>
      <c r="C9" s="31"/>
      <c r="D9" s="31"/>
      <c r="E9" s="31"/>
      <c r="F9" s="33"/>
      <c r="G9" s="33"/>
      <c r="H9" s="33"/>
      <c r="I9" s="33"/>
      <c r="J9" s="33"/>
      <c r="K9" s="33"/>
      <c r="L9" s="33"/>
      <c r="M9" s="33"/>
      <c r="N9" s="33"/>
      <c r="O9" s="33"/>
      <c r="P9" s="33"/>
      <c r="Q9" s="33"/>
      <c r="R9" s="33"/>
      <c r="S9" s="33"/>
      <c r="T9" s="33"/>
      <c r="U9" s="33"/>
      <c r="V9" s="39"/>
      <c r="W9" s="40"/>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row>
    <row r="10" spans="1:87" customFormat="1">
      <c r="A10" s="31"/>
      <c r="B10" s="31"/>
      <c r="C10" s="31"/>
      <c r="D10" s="31"/>
      <c r="E10" s="31"/>
      <c r="F10" s="33"/>
      <c r="G10" s="33"/>
      <c r="H10" s="33"/>
      <c r="I10" s="33"/>
      <c r="J10" s="33"/>
      <c r="K10" s="33"/>
      <c r="L10" s="33"/>
      <c r="M10" s="33"/>
      <c r="N10" s="33"/>
      <c r="O10" s="33"/>
      <c r="P10" s="33"/>
      <c r="Q10" s="33"/>
      <c r="R10" s="33"/>
      <c r="S10" s="33"/>
      <c r="T10" s="33"/>
      <c r="U10" s="33"/>
      <c r="V10" s="39"/>
      <c r="W10" s="40"/>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row>
    <row r="11" spans="1:87" customFormat="1">
      <c r="A11" s="31"/>
      <c r="B11" s="31"/>
      <c r="C11" s="31"/>
      <c r="D11" s="341"/>
      <c r="E11" s="341"/>
      <c r="F11" s="33"/>
      <c r="G11" s="33"/>
      <c r="H11" s="33"/>
      <c r="I11" s="33"/>
      <c r="J11" s="33"/>
      <c r="K11" s="33"/>
      <c r="L11" s="33"/>
      <c r="M11" s="33"/>
      <c r="N11" s="33"/>
      <c r="O11" s="33"/>
      <c r="P11" s="33"/>
      <c r="Q11" s="33"/>
      <c r="R11" s="33"/>
      <c r="S11" s="33"/>
      <c r="T11" s="33"/>
      <c r="U11" s="33"/>
      <c r="V11" s="39"/>
      <c r="W11" s="40"/>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row>
    <row r="12" spans="1:87" customFormat="1">
      <c r="A12" s="31"/>
      <c r="B12" s="31"/>
      <c r="C12" s="31"/>
      <c r="D12" s="31"/>
      <c r="E12" s="31"/>
      <c r="F12" s="33"/>
      <c r="G12" s="33"/>
      <c r="H12" s="33"/>
      <c r="I12" s="33"/>
      <c r="J12" s="33"/>
      <c r="K12" s="33"/>
      <c r="L12" s="33"/>
      <c r="M12" s="33"/>
      <c r="N12" s="33"/>
      <c r="O12" s="33"/>
      <c r="P12" s="33"/>
      <c r="Q12" s="33"/>
      <c r="R12" s="33"/>
      <c r="S12" s="33"/>
      <c r="T12" s="33"/>
      <c r="U12" s="33"/>
      <c r="V12" s="39"/>
      <c r="W12" s="40"/>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row>
    <row r="13" spans="1:87" customFormat="1">
      <c r="A13" s="31"/>
      <c r="B13" s="31"/>
      <c r="C13" s="31"/>
      <c r="D13" s="31"/>
      <c r="E13" s="31"/>
      <c r="F13" s="33"/>
      <c r="G13" s="33"/>
      <c r="H13" s="33"/>
      <c r="I13" s="33"/>
      <c r="J13" s="33"/>
      <c r="K13" s="33"/>
      <c r="L13" s="33"/>
      <c r="M13" s="33"/>
      <c r="N13" s="33"/>
      <c r="O13" s="33"/>
      <c r="P13" s="33"/>
      <c r="Q13" s="33"/>
      <c r="R13" s="33"/>
      <c r="S13" s="33"/>
      <c r="T13" s="33"/>
      <c r="U13" s="33"/>
      <c r="V13" s="39"/>
      <c r="W13" s="40"/>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row>
    <row r="14" spans="1:87" customFormat="1">
      <c r="A14" s="31"/>
      <c r="B14" s="31"/>
      <c r="C14" s="31"/>
      <c r="D14" s="31"/>
      <c r="E14" s="31"/>
      <c r="F14" s="33"/>
      <c r="G14" s="33"/>
      <c r="H14" s="33"/>
      <c r="I14" s="33"/>
      <c r="J14" s="33"/>
      <c r="K14" s="33"/>
      <c r="L14" s="33"/>
      <c r="M14" s="33"/>
      <c r="N14" s="33"/>
      <c r="O14" s="33"/>
      <c r="P14" s="33"/>
      <c r="Q14" s="33"/>
      <c r="R14" s="33"/>
      <c r="S14" s="33"/>
      <c r="T14" s="33"/>
      <c r="U14" s="33"/>
      <c r="V14" s="39"/>
      <c r="W14" s="40"/>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row>
    <row r="15" spans="1:87" customFormat="1">
      <c r="A15" s="31"/>
      <c r="B15" s="31"/>
      <c r="C15" s="31"/>
      <c r="D15" s="31"/>
      <c r="E15" s="31"/>
      <c r="F15" s="33"/>
      <c r="G15" s="33"/>
      <c r="H15" s="33"/>
      <c r="I15" s="33"/>
      <c r="J15" s="33"/>
      <c r="K15" s="33"/>
      <c r="L15" s="33"/>
      <c r="M15" s="33"/>
      <c r="N15" s="33"/>
      <c r="O15" s="33"/>
      <c r="P15" s="33"/>
      <c r="Q15" s="33"/>
      <c r="R15" s="33"/>
      <c r="S15" s="33"/>
      <c r="T15" s="33"/>
      <c r="U15" s="33"/>
      <c r="V15" s="39"/>
      <c r="W15" s="40"/>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row>
    <row r="16" spans="1:87" customFormat="1">
      <c r="A16" s="31"/>
      <c r="B16" s="31"/>
      <c r="C16" s="31"/>
      <c r="D16" s="31"/>
      <c r="E16" s="31"/>
      <c r="F16" s="33"/>
      <c r="G16" s="33"/>
      <c r="H16" s="33"/>
      <c r="I16" s="33"/>
      <c r="J16" s="33"/>
      <c r="K16" s="33"/>
      <c r="L16" s="33"/>
      <c r="M16" s="33"/>
      <c r="N16" s="33"/>
      <c r="O16" s="33"/>
      <c r="P16" s="33"/>
      <c r="Q16" s="33"/>
      <c r="R16" s="33"/>
      <c r="S16" s="33"/>
      <c r="T16" s="33"/>
      <c r="U16" s="33"/>
      <c r="V16" s="39"/>
      <c r="W16" s="40"/>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row>
    <row r="17" spans="1:87" customFormat="1">
      <c r="A17" s="31"/>
      <c r="B17" s="31"/>
      <c r="C17" s="31"/>
      <c r="D17" s="31"/>
      <c r="E17" s="31"/>
      <c r="F17" s="33"/>
      <c r="G17" s="33"/>
      <c r="H17" s="33"/>
      <c r="I17" s="33"/>
      <c r="J17" s="33"/>
      <c r="K17" s="33"/>
      <c r="L17" s="33"/>
      <c r="M17" s="33"/>
      <c r="N17" s="33"/>
      <c r="O17" s="33"/>
      <c r="P17" s="33"/>
      <c r="Q17" s="33"/>
      <c r="R17" s="33"/>
      <c r="S17" s="33"/>
      <c r="T17" s="33"/>
      <c r="U17" s="33"/>
      <c r="V17" s="39"/>
      <c r="W17" s="40"/>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row>
    <row r="18" spans="1:87" customFormat="1">
      <c r="A18" s="31"/>
      <c r="B18" s="31"/>
      <c r="C18" s="31"/>
      <c r="D18" s="31"/>
      <c r="E18" s="31"/>
      <c r="F18" s="33"/>
      <c r="G18" s="33"/>
      <c r="H18" s="33"/>
      <c r="I18" s="33"/>
      <c r="J18" s="33"/>
      <c r="K18" s="33"/>
      <c r="L18" s="33"/>
      <c r="M18" s="33"/>
      <c r="N18" s="33"/>
      <c r="O18" s="33"/>
      <c r="P18" s="33"/>
      <c r="Q18" s="33"/>
      <c r="R18" s="33"/>
      <c r="S18" s="33"/>
      <c r="T18" s="33"/>
      <c r="U18" s="33"/>
      <c r="V18" s="39"/>
      <c r="W18" s="40"/>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row>
    <row r="19" spans="1:87" customFormat="1">
      <c r="A19" s="31"/>
      <c r="B19" s="31"/>
      <c r="C19" s="31"/>
      <c r="D19" s="31"/>
      <c r="E19" s="31"/>
      <c r="F19" s="33"/>
      <c r="G19" s="33"/>
      <c r="H19" s="33"/>
      <c r="I19" s="33"/>
      <c r="J19" s="33"/>
      <c r="K19" s="33"/>
      <c r="L19" s="33"/>
      <c r="M19" s="33"/>
      <c r="N19" s="33"/>
      <c r="O19" s="33"/>
      <c r="P19" s="33"/>
      <c r="Q19" s="33"/>
      <c r="R19" s="33"/>
      <c r="S19" s="33"/>
      <c r="T19" s="33"/>
      <c r="U19" s="33"/>
      <c r="V19" s="39"/>
      <c r="W19" s="40"/>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row>
    <row r="20" spans="1:87" customFormat="1">
      <c r="A20" s="31"/>
      <c r="B20" s="31"/>
      <c r="C20" s="31"/>
      <c r="D20" s="31"/>
      <c r="E20" s="31"/>
      <c r="F20" s="33"/>
      <c r="G20" s="33"/>
      <c r="H20" s="33"/>
      <c r="I20" s="33"/>
      <c r="J20" s="33"/>
      <c r="K20" s="33"/>
      <c r="L20" s="33"/>
      <c r="M20" s="33"/>
      <c r="N20" s="33"/>
      <c r="O20" s="33"/>
      <c r="P20" s="33"/>
      <c r="Q20" s="33"/>
      <c r="R20" s="33"/>
      <c r="S20" s="33"/>
      <c r="T20" s="33"/>
      <c r="U20" s="33"/>
      <c r="V20" s="39"/>
      <c r="W20" s="40"/>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row>
    <row r="21" spans="1:87" customFormat="1">
      <c r="A21" s="31"/>
      <c r="B21" s="31"/>
      <c r="C21" s="31"/>
      <c r="D21" s="31"/>
      <c r="E21" s="31"/>
      <c r="F21" s="33"/>
      <c r="G21" s="33"/>
      <c r="H21" s="33"/>
      <c r="I21" s="33"/>
      <c r="J21" s="33"/>
      <c r="K21" s="33"/>
      <c r="L21" s="33"/>
      <c r="M21" s="33"/>
      <c r="N21" s="33"/>
      <c r="O21" s="33"/>
      <c r="P21" s="33"/>
      <c r="Q21" s="33"/>
      <c r="R21" s="33"/>
      <c r="S21" s="33"/>
      <c r="T21" s="33"/>
      <c r="U21" s="33"/>
      <c r="V21" s="39"/>
      <c r="W21" s="40"/>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row>
    <row r="22" spans="1:87" customFormat="1">
      <c r="A22" s="31"/>
      <c r="B22" s="31"/>
      <c r="C22" s="31"/>
      <c r="D22" s="31"/>
      <c r="E22" s="31"/>
      <c r="F22" s="33"/>
      <c r="G22" s="33"/>
      <c r="H22" s="33"/>
      <c r="I22" s="33"/>
      <c r="J22" s="33"/>
      <c r="K22" s="33"/>
      <c r="L22" s="33"/>
      <c r="M22" s="33"/>
      <c r="N22" s="33"/>
      <c r="O22" s="33"/>
      <c r="P22" s="33"/>
      <c r="Q22" s="33"/>
      <c r="R22" s="33"/>
      <c r="S22" s="33"/>
      <c r="T22" s="33"/>
      <c r="U22" s="33"/>
      <c r="V22" s="39"/>
      <c r="W22" s="40"/>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row>
    <row r="23" spans="1:87" customFormat="1">
      <c r="A23" s="31"/>
      <c r="B23" s="31"/>
      <c r="C23" s="31"/>
      <c r="D23" s="31"/>
      <c r="E23" s="31"/>
      <c r="F23" s="33"/>
      <c r="G23" s="33"/>
      <c r="H23" s="33"/>
      <c r="I23" s="33"/>
      <c r="J23" s="33"/>
      <c r="K23" s="33"/>
      <c r="L23" s="33"/>
      <c r="M23" s="33"/>
      <c r="N23" s="33"/>
      <c r="O23" s="33"/>
      <c r="P23" s="33"/>
      <c r="Q23" s="33"/>
      <c r="R23" s="33"/>
      <c r="S23" s="33"/>
      <c r="T23" s="33"/>
      <c r="U23" s="33"/>
      <c r="V23" s="39"/>
      <c r="W23" s="40"/>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row>
    <row r="24" spans="1:87" customFormat="1">
      <c r="A24" s="31"/>
      <c r="B24" s="31"/>
      <c r="C24" s="31"/>
      <c r="D24" s="31"/>
      <c r="E24" s="31"/>
      <c r="F24" s="33"/>
      <c r="G24" s="33"/>
      <c r="H24" s="33"/>
      <c r="I24" s="33"/>
      <c r="J24" s="33"/>
      <c r="K24" s="33"/>
      <c r="L24" s="33"/>
      <c r="M24" s="33"/>
      <c r="N24" s="33"/>
      <c r="O24" s="33"/>
      <c r="P24" s="33"/>
      <c r="Q24" s="33"/>
      <c r="R24" s="33"/>
      <c r="S24" s="33"/>
      <c r="T24" s="33"/>
      <c r="U24" s="33"/>
      <c r="V24" s="39"/>
      <c r="W24" s="40"/>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row>
    <row r="25" spans="1:87" customFormat="1">
      <c r="A25" s="31"/>
      <c r="B25" s="31"/>
      <c r="C25" s="31"/>
      <c r="D25" s="31"/>
      <c r="E25" s="31"/>
      <c r="F25" s="33"/>
      <c r="G25" s="33"/>
      <c r="H25" s="33"/>
      <c r="I25" s="33"/>
      <c r="J25" s="33"/>
      <c r="K25" s="33"/>
      <c r="L25" s="33"/>
      <c r="M25" s="33"/>
      <c r="N25" s="33"/>
      <c r="O25" s="33"/>
      <c r="P25" s="33"/>
      <c r="Q25" s="33"/>
      <c r="R25" s="33"/>
      <c r="S25" s="33"/>
      <c r="T25" s="33"/>
      <c r="U25" s="33"/>
      <c r="V25" s="39"/>
      <c r="W25" s="40"/>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row>
    <row r="26" spans="1:87" customFormat="1">
      <c r="A26" s="31"/>
      <c r="B26" s="31"/>
      <c r="C26" s="31"/>
      <c r="D26" s="31"/>
      <c r="E26" s="31"/>
      <c r="F26" s="33"/>
      <c r="G26" s="33"/>
      <c r="H26" s="33"/>
      <c r="I26" s="33"/>
      <c r="J26" s="33"/>
      <c r="K26" s="33"/>
      <c r="L26" s="33"/>
      <c r="M26" s="33"/>
      <c r="N26" s="33"/>
      <c r="O26" s="33"/>
      <c r="P26" s="33"/>
      <c r="Q26" s="33"/>
      <c r="R26" s="33"/>
      <c r="S26" s="33"/>
      <c r="T26" s="33"/>
      <c r="U26" s="33"/>
      <c r="V26" s="39"/>
      <c r="W26" s="40"/>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row>
    <row r="27" spans="1:87" customFormat="1">
      <c r="A27" s="31"/>
      <c r="B27" s="31"/>
      <c r="C27" s="31"/>
      <c r="D27" s="31"/>
      <c r="E27" s="31"/>
      <c r="F27" s="33"/>
      <c r="G27" s="33"/>
      <c r="H27" s="33"/>
      <c r="I27" s="33"/>
      <c r="J27" s="33"/>
      <c r="K27" s="33"/>
      <c r="L27" s="33"/>
      <c r="M27" s="33"/>
      <c r="N27" s="33"/>
      <c r="O27" s="33"/>
      <c r="P27" s="33"/>
      <c r="Q27" s="33"/>
      <c r="R27" s="33"/>
      <c r="S27" s="33"/>
      <c r="T27" s="33"/>
      <c r="U27" s="33"/>
      <c r="V27" s="39"/>
      <c r="W27" s="40"/>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row>
    <row r="28" spans="1:87" customFormat="1">
      <c r="A28" s="31"/>
      <c r="B28" s="340"/>
      <c r="C28" s="248"/>
      <c r="D28" s="31"/>
      <c r="E28" s="31"/>
      <c r="F28" s="33"/>
      <c r="G28" s="33"/>
      <c r="H28" s="33"/>
      <c r="I28" s="33"/>
      <c r="J28" s="33"/>
      <c r="K28" s="33"/>
      <c r="L28" s="33"/>
      <c r="M28" s="33"/>
      <c r="N28" s="33"/>
      <c r="O28" s="33"/>
      <c r="P28" s="33"/>
      <c r="Q28" s="33"/>
      <c r="R28" s="33"/>
      <c r="S28" s="33"/>
      <c r="T28" s="33"/>
      <c r="U28" s="33"/>
      <c r="V28" s="39"/>
      <c r="W28" s="40"/>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row>
    <row r="29" spans="1:87" customFormat="1">
      <c r="A29" s="31"/>
      <c r="B29" s="340"/>
      <c r="C29" s="246"/>
      <c r="D29" s="31"/>
      <c r="E29" s="31"/>
      <c r="F29" s="33"/>
      <c r="G29" s="33"/>
      <c r="H29" s="33"/>
      <c r="I29" s="33"/>
      <c r="J29" s="33"/>
      <c r="K29" s="33"/>
      <c r="L29" s="33"/>
      <c r="M29" s="33"/>
      <c r="N29" s="33"/>
      <c r="O29" s="33"/>
      <c r="P29" s="33"/>
      <c r="Q29" s="33"/>
      <c r="R29" s="33"/>
      <c r="S29" s="33"/>
      <c r="T29" s="33"/>
      <c r="U29" s="33"/>
      <c r="V29" s="39"/>
      <c r="W29" s="40"/>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row>
    <row r="30" spans="1:87" customFormat="1">
      <c r="A30" s="31"/>
      <c r="B30" s="340"/>
      <c r="C30" s="246"/>
      <c r="D30" s="31"/>
      <c r="E30" s="31"/>
      <c r="F30" s="33"/>
      <c r="G30" s="33"/>
      <c r="H30" s="33"/>
      <c r="I30" s="33"/>
      <c r="J30" s="33"/>
      <c r="K30" s="33"/>
      <c r="L30" s="33"/>
      <c r="M30" s="33"/>
      <c r="N30" s="33"/>
      <c r="O30" s="33"/>
      <c r="P30" s="33"/>
      <c r="Q30" s="33"/>
      <c r="R30" s="33"/>
      <c r="S30" s="33"/>
      <c r="T30" s="33"/>
      <c r="U30" s="33"/>
      <c r="V30" s="39"/>
      <c r="W30" s="40"/>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row>
    <row r="31" spans="1:87" customFormat="1">
      <c r="A31" s="31"/>
      <c r="B31" s="340"/>
      <c r="C31" s="246"/>
      <c r="D31" s="31"/>
      <c r="E31" s="31"/>
      <c r="F31" s="33"/>
      <c r="G31" s="33"/>
      <c r="H31" s="33"/>
      <c r="I31" s="33"/>
      <c r="J31" s="33"/>
      <c r="K31" s="33"/>
      <c r="L31" s="33"/>
      <c r="M31" s="33"/>
      <c r="N31" s="33"/>
      <c r="O31" s="33"/>
      <c r="P31" s="33"/>
      <c r="Q31" s="33"/>
      <c r="R31" s="33"/>
      <c r="S31" s="33"/>
      <c r="T31" s="33"/>
      <c r="U31" s="33"/>
      <c r="V31" s="39"/>
      <c r="W31" s="40"/>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row>
    <row r="32" spans="1:87" customFormat="1">
      <c r="A32" s="31"/>
      <c r="B32" s="340"/>
      <c r="C32" s="246"/>
      <c r="D32" s="31"/>
      <c r="E32" s="31"/>
      <c r="F32" s="33"/>
      <c r="G32" s="33"/>
      <c r="H32" s="33"/>
      <c r="I32" s="33"/>
      <c r="J32" s="33"/>
      <c r="K32" s="33"/>
      <c r="L32" s="33"/>
      <c r="M32" s="33"/>
      <c r="N32" s="33"/>
      <c r="O32" s="33"/>
      <c r="P32" s="33"/>
      <c r="Q32" s="33"/>
      <c r="R32" s="33"/>
      <c r="S32" s="33"/>
      <c r="T32" s="33"/>
      <c r="U32" s="33"/>
      <c r="V32" s="39"/>
      <c r="W32" s="40"/>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row>
    <row r="33" spans="1:87" customFormat="1">
      <c r="A33" s="31"/>
      <c r="B33" s="340"/>
      <c r="C33" s="246"/>
      <c r="D33" s="31"/>
      <c r="E33" s="31"/>
      <c r="F33" s="33"/>
      <c r="G33" s="33"/>
      <c r="H33" s="33"/>
      <c r="I33" s="33"/>
      <c r="J33" s="33"/>
      <c r="K33" s="33"/>
      <c r="L33" s="33"/>
      <c r="M33" s="33"/>
      <c r="N33" s="33"/>
      <c r="O33" s="33"/>
      <c r="P33" s="33"/>
      <c r="Q33" s="33"/>
      <c r="R33" s="33"/>
      <c r="S33" s="33"/>
      <c r="T33" s="33"/>
      <c r="U33" s="33"/>
      <c r="V33" s="39"/>
      <c r="W33" s="40"/>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row>
    <row r="34" spans="1:87" customFormat="1" ht="18" customHeight="1">
      <c r="A34" s="31"/>
      <c r="B34" s="340"/>
      <c r="C34" s="31"/>
      <c r="D34" s="31"/>
      <c r="E34" s="31"/>
      <c r="F34" s="33"/>
      <c r="G34" s="33"/>
      <c r="H34" s="33"/>
      <c r="I34" s="33"/>
      <c r="J34" s="33"/>
      <c r="K34" s="33"/>
      <c r="L34" s="33"/>
      <c r="M34" s="33"/>
      <c r="N34" s="33"/>
      <c r="O34" s="33"/>
      <c r="P34" s="33"/>
      <c r="Q34" s="33"/>
      <c r="R34" s="33"/>
      <c r="S34" s="33"/>
      <c r="T34" s="33"/>
      <c r="U34" s="33"/>
      <c r="V34" s="39"/>
      <c r="W34" s="40"/>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row>
    <row r="35" spans="1:87" customFormat="1">
      <c r="A35" s="31"/>
      <c r="B35" s="340"/>
      <c r="C35" s="31"/>
      <c r="D35" s="31"/>
      <c r="E35" s="31"/>
      <c r="F35" s="33"/>
      <c r="G35" s="33"/>
      <c r="H35" s="33"/>
      <c r="I35" s="33"/>
      <c r="J35" s="33"/>
      <c r="K35" s="33"/>
      <c r="L35" s="33"/>
      <c r="M35" s="33"/>
      <c r="N35" s="33"/>
      <c r="O35" s="33"/>
      <c r="P35" s="33"/>
      <c r="Q35" s="33"/>
      <c r="R35" s="33"/>
      <c r="S35" s="33"/>
      <c r="T35" s="33"/>
      <c r="U35" s="33"/>
      <c r="V35" s="39"/>
      <c r="W35" s="40"/>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row>
    <row r="36" spans="1:87" customFormat="1">
      <c r="A36" s="31"/>
      <c r="B36" s="340"/>
      <c r="C36" s="31"/>
      <c r="D36" s="31"/>
      <c r="E36" s="31"/>
      <c r="F36" s="33"/>
      <c r="G36" s="33"/>
      <c r="H36" s="33"/>
      <c r="I36" s="33"/>
      <c r="J36" s="33"/>
      <c r="K36" s="33"/>
      <c r="L36" s="33"/>
      <c r="M36" s="33"/>
      <c r="N36" s="33"/>
      <c r="O36" s="33"/>
      <c r="P36" s="33"/>
      <c r="Q36" s="33"/>
      <c r="R36" s="33"/>
      <c r="S36" s="33"/>
      <c r="T36" s="33"/>
      <c r="U36" s="33"/>
      <c r="V36" s="39"/>
      <c r="W36" s="40"/>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row>
    <row r="37" spans="1:87" customFormat="1">
      <c r="A37" s="31"/>
      <c r="B37" s="31"/>
      <c r="C37" s="31"/>
      <c r="D37" s="31"/>
      <c r="E37" s="31"/>
      <c r="F37" s="33"/>
      <c r="G37" s="33"/>
      <c r="H37" s="33"/>
      <c r="I37" s="33"/>
      <c r="J37" s="33"/>
      <c r="K37" s="33"/>
      <c r="L37" s="33"/>
      <c r="M37" s="33"/>
      <c r="N37" s="33"/>
      <c r="O37" s="33"/>
      <c r="P37" s="33"/>
      <c r="Q37" s="33"/>
      <c r="R37" s="33"/>
      <c r="S37" s="33"/>
      <c r="T37" s="33"/>
      <c r="U37" s="33"/>
      <c r="V37" s="39"/>
      <c r="W37" s="40"/>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row>
    <row r="38" spans="1:87" customFormat="1">
      <c r="A38" s="31"/>
      <c r="B38" s="31"/>
      <c r="C38" s="31"/>
      <c r="D38" s="31"/>
      <c r="E38" s="31"/>
      <c r="F38" s="33"/>
      <c r="G38" s="33"/>
      <c r="H38" s="33"/>
      <c r="I38" s="33"/>
      <c r="J38" s="33"/>
      <c r="K38" s="33"/>
      <c r="L38" s="33"/>
      <c r="M38" s="33"/>
      <c r="N38" s="33"/>
      <c r="O38" s="33"/>
      <c r="P38" s="33"/>
      <c r="Q38" s="33"/>
      <c r="R38" s="33"/>
      <c r="S38" s="33"/>
      <c r="T38" s="33"/>
      <c r="U38" s="33"/>
      <c r="V38" s="39"/>
      <c r="W38" s="40"/>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row>
    <row r="39" spans="1:87" customFormat="1">
      <c r="A39" s="31"/>
      <c r="B39" s="31"/>
      <c r="C39" s="31"/>
      <c r="D39" s="31"/>
      <c r="E39" s="31"/>
      <c r="F39" s="33"/>
      <c r="G39" s="33"/>
      <c r="H39" s="33"/>
      <c r="I39" s="33"/>
      <c r="J39" s="33"/>
      <c r="K39" s="33"/>
      <c r="L39" s="33"/>
      <c r="M39" s="33"/>
      <c r="N39" s="33"/>
      <c r="O39" s="33"/>
      <c r="P39" s="33"/>
      <c r="Q39" s="33"/>
      <c r="R39" s="33"/>
      <c r="S39" s="33"/>
      <c r="T39" s="33"/>
      <c r="U39" s="33"/>
      <c r="V39" s="39"/>
      <c r="W39" s="40"/>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row>
    <row r="40" spans="1:87" customFormat="1">
      <c r="A40" s="31"/>
      <c r="B40" s="31"/>
      <c r="C40" s="31"/>
      <c r="D40" s="31"/>
      <c r="E40" s="31"/>
      <c r="F40" s="33"/>
      <c r="G40" s="33"/>
      <c r="H40" s="33"/>
      <c r="I40" s="33"/>
      <c r="J40" s="33"/>
      <c r="K40" s="33"/>
      <c r="L40" s="33"/>
      <c r="M40" s="33"/>
      <c r="N40" s="33"/>
      <c r="O40" s="33"/>
      <c r="P40" s="33"/>
      <c r="Q40" s="33"/>
      <c r="R40" s="33"/>
      <c r="S40" s="33"/>
      <c r="T40" s="33"/>
      <c r="U40" s="33"/>
      <c r="V40" s="39"/>
      <c r="W40" s="40"/>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row>
    <row r="41" spans="1:87" customFormat="1">
      <c r="A41" s="31"/>
      <c r="B41" s="31"/>
      <c r="C41" s="31"/>
      <c r="D41" s="31"/>
      <c r="E41" s="31"/>
      <c r="F41" s="33"/>
      <c r="G41" s="33"/>
      <c r="H41" s="33"/>
      <c r="I41" s="33"/>
      <c r="J41" s="33"/>
      <c r="K41" s="33"/>
      <c r="L41" s="33"/>
      <c r="M41" s="33"/>
      <c r="N41" s="33"/>
      <c r="O41" s="33"/>
      <c r="P41" s="33"/>
      <c r="Q41" s="33"/>
      <c r="R41" s="33"/>
      <c r="S41" s="33"/>
      <c r="T41" s="33"/>
      <c r="U41" s="33"/>
      <c r="V41" s="39"/>
      <c r="W41" s="40"/>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row>
    <row r="42" spans="1:87" customFormat="1">
      <c r="A42" s="31"/>
      <c r="B42" s="31"/>
      <c r="C42" s="31"/>
      <c r="D42" s="31"/>
      <c r="E42" s="31"/>
      <c r="F42" s="33"/>
      <c r="G42" s="33"/>
      <c r="H42" s="33"/>
      <c r="I42" s="33"/>
      <c r="J42" s="33"/>
      <c r="K42" s="33"/>
      <c r="L42" s="33"/>
      <c r="M42" s="33"/>
      <c r="N42" s="33"/>
      <c r="O42" s="33"/>
      <c r="P42" s="33"/>
      <c r="Q42" s="33"/>
      <c r="R42" s="33"/>
      <c r="S42" s="33"/>
      <c r="T42" s="33"/>
      <c r="U42" s="33"/>
      <c r="V42" s="39"/>
      <c r="W42" s="40"/>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row>
    <row r="43" spans="1:87" customFormat="1">
      <c r="A43" s="31"/>
      <c r="B43" s="31"/>
      <c r="C43" s="31"/>
      <c r="D43" s="31"/>
      <c r="E43" s="31"/>
      <c r="F43" s="33"/>
      <c r="G43" s="33"/>
      <c r="H43" s="33"/>
      <c r="I43" s="33"/>
      <c r="J43" s="33"/>
      <c r="K43" s="33"/>
      <c r="L43" s="33"/>
      <c r="M43" s="33"/>
      <c r="N43" s="33"/>
      <c r="O43" s="33"/>
      <c r="P43" s="33"/>
      <c r="Q43" s="33"/>
      <c r="R43" s="33"/>
      <c r="S43" s="33"/>
      <c r="T43" s="33"/>
      <c r="U43" s="33"/>
      <c r="V43" s="39"/>
      <c r="W43" s="40"/>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row>
    <row r="44" spans="1:87" customFormat="1">
      <c r="A44" s="31"/>
      <c r="B44" s="31"/>
      <c r="C44" s="31"/>
      <c r="D44" s="31"/>
      <c r="E44" s="31"/>
      <c r="F44" s="33"/>
      <c r="G44" s="33"/>
      <c r="H44" s="33"/>
      <c r="I44" s="33"/>
      <c r="J44" s="33"/>
      <c r="K44" s="33"/>
      <c r="L44" s="33"/>
      <c r="M44" s="33"/>
      <c r="N44" s="33"/>
      <c r="O44" s="33"/>
      <c r="P44" s="33"/>
      <c r="Q44" s="33"/>
      <c r="R44" s="33"/>
      <c r="S44" s="33"/>
      <c r="T44" s="33"/>
      <c r="U44" s="33"/>
      <c r="V44" s="39"/>
      <c r="W44" s="40"/>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row>
    <row r="45" spans="1:87" customFormat="1">
      <c r="A45" s="31"/>
      <c r="B45" s="31"/>
      <c r="C45" s="31"/>
      <c r="D45" s="31"/>
      <c r="E45" s="31"/>
      <c r="F45" s="33"/>
      <c r="G45" s="33"/>
      <c r="H45" s="33"/>
      <c r="I45" s="33"/>
      <c r="J45" s="33"/>
      <c r="K45" s="33"/>
      <c r="L45" s="33"/>
      <c r="M45" s="33"/>
      <c r="N45" s="33"/>
      <c r="O45" s="33"/>
      <c r="P45" s="33"/>
      <c r="Q45" s="33"/>
      <c r="R45" s="33"/>
      <c r="S45" s="33"/>
      <c r="T45" s="33"/>
      <c r="U45" s="33"/>
      <c r="V45" s="39"/>
      <c r="W45" s="40"/>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row>
    <row r="46" spans="1:87" customFormat="1">
      <c r="A46" s="31"/>
      <c r="B46" s="31"/>
      <c r="C46" s="31"/>
      <c r="D46" s="31"/>
      <c r="E46" s="31"/>
      <c r="F46" s="33"/>
      <c r="G46" s="33"/>
      <c r="H46" s="33"/>
      <c r="I46" s="33"/>
      <c r="J46" s="33"/>
      <c r="K46" s="33"/>
      <c r="L46" s="33"/>
      <c r="M46" s="33"/>
      <c r="N46" s="33"/>
      <c r="O46" s="33"/>
      <c r="P46" s="33"/>
      <c r="Q46" s="33"/>
      <c r="R46" s="33"/>
      <c r="S46" s="33"/>
      <c r="T46" s="33"/>
      <c r="U46" s="33"/>
      <c r="V46" s="39"/>
      <c r="W46" s="40"/>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row>
    <row r="47" spans="1:87" customFormat="1">
      <c r="A47" s="31"/>
      <c r="B47" s="31"/>
      <c r="C47" s="31"/>
      <c r="D47" s="31"/>
      <c r="E47" s="31"/>
      <c r="F47" s="33"/>
      <c r="G47" s="33"/>
      <c r="H47" s="33"/>
      <c r="I47" s="33"/>
      <c r="J47" s="33"/>
      <c r="K47" s="33"/>
      <c r="L47" s="33"/>
      <c r="M47" s="33"/>
      <c r="N47" s="33"/>
      <c r="O47" s="33"/>
      <c r="P47" s="33"/>
      <c r="Q47" s="33"/>
      <c r="R47" s="33"/>
      <c r="S47" s="33"/>
      <c r="T47" s="33"/>
      <c r="U47" s="33"/>
      <c r="V47" s="39"/>
      <c r="W47" s="40"/>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row>
    <row r="48" spans="1:87" customFormat="1">
      <c r="A48" s="31"/>
      <c r="B48" s="31"/>
      <c r="C48" s="31"/>
      <c r="D48" s="31"/>
      <c r="E48" s="31"/>
      <c r="F48" s="31"/>
      <c r="G48" s="33"/>
      <c r="H48" s="33"/>
      <c r="I48" s="33"/>
      <c r="J48" s="33"/>
      <c r="K48" s="33"/>
      <c r="L48" s="33"/>
      <c r="M48" s="33"/>
      <c r="N48" s="33"/>
      <c r="O48" s="33"/>
      <c r="P48" s="33"/>
      <c r="Q48" s="33"/>
      <c r="R48" s="33"/>
      <c r="S48" s="33"/>
      <c r="T48" s="33"/>
      <c r="U48" s="33"/>
      <c r="V48" s="39"/>
      <c r="W48" s="40"/>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row>
    <row r="49" spans="1:87" customFormat="1" ht="40.35" customHeight="1">
      <c r="A49" s="31"/>
      <c r="B49" s="33"/>
      <c r="C49" s="33"/>
      <c r="D49" s="31"/>
      <c r="E49" s="31"/>
      <c r="F49" s="31"/>
      <c r="G49" s="33"/>
      <c r="H49" s="33"/>
      <c r="I49" s="33"/>
      <c r="J49" s="33"/>
      <c r="K49" s="33"/>
      <c r="L49" s="33"/>
      <c r="M49" s="33"/>
      <c r="N49" s="33"/>
      <c r="O49" s="33"/>
      <c r="P49" s="33"/>
      <c r="Q49" s="33"/>
      <c r="R49" s="33"/>
      <c r="S49" s="33"/>
      <c r="T49" s="33"/>
      <c r="U49" s="33"/>
      <c r="V49" s="39"/>
      <c r="W49" s="40"/>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row>
    <row r="50" spans="1:87" s="33" customFormat="1" ht="25.35" customHeight="1">
      <c r="D50" s="31"/>
      <c r="E50" s="31"/>
      <c r="F50" s="31"/>
    </row>
    <row r="51" spans="1:87" s="33" customFormat="1" ht="25.35" customHeight="1">
      <c r="D51" s="31"/>
      <c r="E51" s="31"/>
      <c r="F51" s="31"/>
    </row>
    <row r="52" spans="1:87" s="33" customFormat="1" ht="25.35" customHeight="1">
      <c r="D52" s="31"/>
      <c r="E52" s="31"/>
      <c r="F52" s="31"/>
    </row>
    <row r="53" spans="1:87" ht="14.1" customHeight="1">
      <c r="B53" s="33"/>
      <c r="C53" s="33"/>
      <c r="F53" s="31"/>
    </row>
    <row r="54" spans="1:87" ht="14.1" customHeight="1">
      <c r="F54" s="31"/>
    </row>
    <row r="55" spans="1:87" ht="14.1" customHeight="1">
      <c r="F55" s="31"/>
    </row>
    <row r="56" spans="1:87" ht="14.1" customHeight="1">
      <c r="F56" s="31"/>
    </row>
    <row r="57" spans="1:87" ht="14.1" customHeight="1">
      <c r="F57" s="31"/>
    </row>
    <row r="58" spans="1:87" ht="14.1" customHeight="1"/>
    <row r="59" spans="1:87" ht="14.1" customHeight="1"/>
    <row r="60" spans="1:87" ht="14.1" customHeight="1"/>
    <row r="61" spans="1:87" ht="14.1" customHeight="1"/>
    <row r="62" spans="1:87" ht="14.1" customHeight="1"/>
    <row r="63" spans="1:87" ht="14.1" customHeight="1"/>
    <row r="64" spans="1:87" ht="14.1" customHeight="1"/>
    <row r="65" ht="14.1" customHeight="1"/>
    <row r="66" ht="14.1" customHeight="1"/>
    <row r="67" ht="14.1" customHeight="1"/>
  </sheetData>
  <mergeCells count="3">
    <mergeCell ref="D3:E3"/>
    <mergeCell ref="D11:E11"/>
    <mergeCell ref="B28:B36"/>
  </mergeCells>
  <hyperlinks>
    <hyperlink ref="K34:L34" location="'ANNEXES -&gt;'!A1" display="ANNEXES" xr:uid="{AFD8E83B-C9D6-4032-A0C1-2017B1DF5277}"/>
    <hyperlink ref="K35:L35" location="'Sustainability Ratings'!A1" display="Sustainability ratings" xr:uid="{1FC9E91D-AFC4-44C3-8636-E2F801F511F0}"/>
    <hyperlink ref="K36:L36" location="'Corporate Policies'!A1" display="Corporate policies" xr:uid="{7DBDB548-EA2D-46DA-A694-59A9328C94A8}"/>
    <hyperlink ref="K36" location="'Policies &amp; Certifications'!A1" display="Policies &amp; Certifications" xr:uid="{32F141FE-F71A-4475-9B2E-FED79F2D76A4}"/>
    <hyperlink ref="L36" location="'Policies &amp; Certifications'!A1" display="→" xr:uid="{3B652BEC-D17E-415F-8EBA-6A3FEC88406D}"/>
    <hyperlink ref="D3:E3" location="'ANNEXES -&gt;'!A1" display="ANNEXES" xr:uid="{4089227B-A300-41AA-A598-DBBF78B4DAF4}"/>
    <hyperlink ref="D4:E4" location="'Sustainability Ratings'!A1" display="Sustainability ratings" xr:uid="{61904269-6BF0-4347-BDA8-411291B19874}"/>
    <hyperlink ref="D5:E5" location="'Corporate Policies'!A1" display="Corporate policies" xr:uid="{C1AD2707-F28C-4D25-8A22-524DD3955B5D}"/>
    <hyperlink ref="D5" location="'Policies &amp; Certifications'!A1" display="Policies &amp; Certifications" xr:uid="{E10958C2-F265-4079-8B7B-309C6ADAF558}"/>
    <hyperlink ref="E5" location="'Policies &amp; Certifications'!A1" display="→" xr:uid="{A028F6A1-40E7-4C6A-8918-1FBE7D08946B}"/>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AD75-35E6-4018-9066-7D4961DE74A0}">
  <sheetPr>
    <tabColor rgb="FFC8F9FF"/>
  </sheetPr>
  <dimension ref="B1:AS167"/>
  <sheetViews>
    <sheetView zoomScaleNormal="100" workbookViewId="0">
      <pane ySplit="1" topLeftCell="A2" activePane="bottomLeft" state="frozen"/>
      <selection pane="bottomLeft" activeCell="T18" sqref="T18:T19"/>
    </sheetView>
  </sheetViews>
  <sheetFormatPr defaultColWidth="10.6640625" defaultRowHeight="13.2"/>
  <cols>
    <col min="1" max="1" width="20.6640625" style="31" customWidth="1"/>
    <col min="2" max="6" width="10.6640625" style="31"/>
    <col min="7" max="7" width="10.6640625" style="31" customWidth="1"/>
    <col min="8" max="13" width="10.6640625" style="31"/>
    <col min="14" max="14" width="12.6640625" style="31" customWidth="1"/>
    <col min="15" max="42" width="10.6640625" style="31"/>
    <col min="43" max="45" width="10.6640625" style="332"/>
    <col min="46" max="16384" width="10.6640625" style="31"/>
  </cols>
  <sheetData>
    <row r="1" spans="2:45" ht="75" customHeight="1"/>
    <row r="3" spans="2:45" ht="40.35" customHeight="1" thickBot="1">
      <c r="B3" s="241" t="s">
        <v>490</v>
      </c>
      <c r="C3" s="457"/>
      <c r="D3" s="457"/>
      <c r="E3" s="457"/>
      <c r="F3" s="457"/>
      <c r="G3" s="457"/>
      <c r="H3" s="457"/>
      <c r="I3" s="457"/>
      <c r="J3" s="457"/>
      <c r="K3" s="457"/>
      <c r="L3" s="457"/>
      <c r="M3" s="457"/>
      <c r="N3" s="457"/>
      <c r="AQ3" s="31"/>
      <c r="AR3" s="31"/>
      <c r="AS3" s="31"/>
    </row>
    <row r="4" spans="2:45" s="33" customFormat="1">
      <c r="B4" s="34"/>
      <c r="C4" s="34"/>
      <c r="D4" s="34"/>
      <c r="E4" s="34"/>
    </row>
    <row r="8" spans="2:45">
      <c r="AQ8" s="332">
        <v>2017</v>
      </c>
      <c r="AR8" s="332" t="s">
        <v>613</v>
      </c>
      <c r="AS8" s="332">
        <v>6</v>
      </c>
    </row>
    <row r="9" spans="2:45">
      <c r="AQ9" s="332">
        <v>2018</v>
      </c>
      <c r="AR9" s="332" t="s">
        <v>613</v>
      </c>
      <c r="AS9" s="332">
        <v>6</v>
      </c>
    </row>
    <row r="10" spans="2:45">
      <c r="AQ10" s="332">
        <v>2019</v>
      </c>
      <c r="AR10" s="332" t="s">
        <v>614</v>
      </c>
      <c r="AS10" s="332">
        <v>8</v>
      </c>
    </row>
    <row r="11" spans="2:45">
      <c r="AQ11" s="332">
        <v>2020</v>
      </c>
      <c r="AR11" s="332" t="s">
        <v>614</v>
      </c>
      <c r="AS11" s="332">
        <v>8</v>
      </c>
    </row>
    <row r="12" spans="2:45">
      <c r="AQ12" s="332">
        <v>2021</v>
      </c>
      <c r="AR12" s="332" t="s">
        <v>614</v>
      </c>
      <c r="AS12" s="332">
        <v>8</v>
      </c>
    </row>
    <row r="13" spans="2:45">
      <c r="AQ13" s="332">
        <v>2022</v>
      </c>
      <c r="AR13" s="332" t="s">
        <v>614</v>
      </c>
      <c r="AS13" s="332">
        <v>8</v>
      </c>
    </row>
    <row r="21" spans="2:44" ht="14.1" customHeight="1"/>
    <row r="23" spans="2:44">
      <c r="B23" s="240"/>
      <c r="C23" s="240"/>
      <c r="D23" s="240"/>
      <c r="E23" s="240"/>
      <c r="F23" s="240"/>
      <c r="G23" s="240"/>
      <c r="H23" s="240"/>
      <c r="I23" s="240"/>
      <c r="J23" s="240"/>
      <c r="K23" s="240"/>
      <c r="L23" s="240"/>
      <c r="M23" s="240"/>
      <c r="N23" s="240"/>
      <c r="AQ23" s="332">
        <v>2018</v>
      </c>
      <c r="AR23" s="332">
        <v>24.9</v>
      </c>
    </row>
    <row r="24" spans="2:44">
      <c r="AQ24" s="332">
        <v>2019</v>
      </c>
      <c r="AR24" s="332">
        <v>21</v>
      </c>
    </row>
    <row r="25" spans="2:44">
      <c r="AQ25" s="332">
        <v>2020</v>
      </c>
      <c r="AR25" s="332">
        <v>19.600000000000001</v>
      </c>
    </row>
    <row r="26" spans="2:44">
      <c r="AQ26" s="332">
        <v>2021</v>
      </c>
      <c r="AR26" s="332">
        <v>15.5</v>
      </c>
    </row>
    <row r="27" spans="2:44">
      <c r="AQ27" s="332">
        <v>2022</v>
      </c>
      <c r="AR27" s="332">
        <v>14</v>
      </c>
    </row>
    <row r="39" spans="2:44" ht="14.1" customHeight="1">
      <c r="C39" s="310" t="s">
        <v>609</v>
      </c>
    </row>
    <row r="41" spans="2:44">
      <c r="B41" s="240"/>
      <c r="C41" s="240"/>
      <c r="D41" s="240"/>
      <c r="E41" s="240"/>
      <c r="F41" s="240"/>
      <c r="G41" s="240"/>
      <c r="H41" s="240"/>
      <c r="I41" s="240"/>
      <c r="J41" s="240"/>
      <c r="K41" s="240"/>
      <c r="L41" s="240"/>
      <c r="M41" s="240"/>
      <c r="N41" s="240"/>
    </row>
    <row r="43" spans="2:44">
      <c r="AQ43" s="332">
        <v>2017</v>
      </c>
      <c r="AR43" s="332">
        <v>53</v>
      </c>
    </row>
    <row r="44" spans="2:44">
      <c r="AQ44" s="332">
        <v>2018</v>
      </c>
      <c r="AR44" s="332">
        <v>57</v>
      </c>
    </row>
    <row r="45" spans="2:44">
      <c r="AQ45" s="332">
        <v>2019</v>
      </c>
      <c r="AR45" s="332">
        <v>60</v>
      </c>
    </row>
    <row r="46" spans="2:44">
      <c r="AQ46" s="332">
        <v>2020</v>
      </c>
      <c r="AR46" s="332">
        <v>66</v>
      </c>
    </row>
    <row r="47" spans="2:44">
      <c r="AQ47" s="332">
        <v>2021</v>
      </c>
      <c r="AR47" s="332">
        <v>73</v>
      </c>
    </row>
    <row r="48" spans="2:44">
      <c r="AQ48" s="332">
        <v>2022</v>
      </c>
      <c r="AR48" s="332">
        <v>81</v>
      </c>
    </row>
    <row r="57" spans="2:44" ht="14.1" customHeight="1"/>
    <row r="59" spans="2:44">
      <c r="B59" s="240"/>
      <c r="C59" s="240"/>
      <c r="D59" s="240"/>
      <c r="E59" s="240"/>
      <c r="F59" s="240"/>
      <c r="G59" s="240"/>
      <c r="H59" s="240"/>
      <c r="I59" s="240"/>
      <c r="J59" s="240"/>
      <c r="K59" s="240"/>
      <c r="L59" s="240"/>
      <c r="M59" s="240"/>
      <c r="N59" s="240"/>
      <c r="AQ59" s="332">
        <v>2017</v>
      </c>
      <c r="AR59" s="332">
        <v>3.6</v>
      </c>
    </row>
    <row r="60" spans="2:44">
      <c r="AQ60" s="332">
        <v>2018</v>
      </c>
      <c r="AR60" s="332">
        <v>3.9</v>
      </c>
    </row>
    <row r="61" spans="2:44">
      <c r="AQ61" s="332">
        <v>2019</v>
      </c>
      <c r="AR61" s="332">
        <v>4.4000000000000004</v>
      </c>
    </row>
    <row r="62" spans="2:44">
      <c r="AQ62" s="332">
        <v>2020</v>
      </c>
      <c r="AR62" s="332">
        <v>4.2</v>
      </c>
    </row>
    <row r="63" spans="2:44">
      <c r="AQ63" s="332">
        <v>2021</v>
      </c>
      <c r="AR63" s="332">
        <v>4.4000000000000004</v>
      </c>
    </row>
    <row r="64" spans="2:44">
      <c r="AQ64" s="332">
        <v>2022</v>
      </c>
      <c r="AR64" s="332">
        <v>4.3</v>
      </c>
    </row>
    <row r="75" spans="2:45" ht="14.1" customHeight="1"/>
    <row r="77" spans="2:45">
      <c r="B77" s="240"/>
      <c r="C77" s="240"/>
      <c r="D77" s="240"/>
      <c r="E77" s="240"/>
      <c r="F77" s="240"/>
      <c r="G77" s="240"/>
      <c r="H77" s="240"/>
      <c r="I77" s="240"/>
      <c r="J77" s="240"/>
      <c r="K77" s="240"/>
      <c r="L77" s="240"/>
      <c r="M77" s="240"/>
      <c r="N77" s="240"/>
    </row>
    <row r="80" spans="2:45">
      <c r="AQ80" s="332">
        <v>2017</v>
      </c>
      <c r="AR80" s="332">
        <v>2</v>
      </c>
      <c r="AS80" s="332" t="s">
        <v>613</v>
      </c>
    </row>
    <row r="81" spans="2:45">
      <c r="AQ81" s="332">
        <v>2018</v>
      </c>
      <c r="AR81" s="332">
        <v>3</v>
      </c>
      <c r="AS81" s="332" t="s">
        <v>615</v>
      </c>
    </row>
    <row r="82" spans="2:45">
      <c r="AQ82" s="332">
        <v>2019</v>
      </c>
      <c r="AR82" s="332">
        <v>3</v>
      </c>
      <c r="AS82" s="332" t="s">
        <v>615</v>
      </c>
    </row>
    <row r="83" spans="2:45">
      <c r="AQ83" s="332">
        <v>2020</v>
      </c>
      <c r="AR83" s="332">
        <v>4</v>
      </c>
      <c r="AS83" s="332" t="s">
        <v>616</v>
      </c>
    </row>
    <row r="84" spans="2:45">
      <c r="AQ84" s="332">
        <v>2021</v>
      </c>
      <c r="AR84" s="332">
        <v>5</v>
      </c>
      <c r="AS84" s="332" t="s">
        <v>614</v>
      </c>
    </row>
    <row r="85" spans="2:45">
      <c r="AQ85" s="332">
        <v>2022</v>
      </c>
      <c r="AR85" s="332">
        <v>5</v>
      </c>
      <c r="AS85" s="332" t="s">
        <v>614</v>
      </c>
    </row>
    <row r="93" spans="2:45" ht="14.1" customHeight="1"/>
    <row r="95" spans="2:45">
      <c r="B95" s="240"/>
      <c r="C95" s="240"/>
      <c r="D95" s="240"/>
      <c r="E95" s="240"/>
      <c r="F95" s="240"/>
      <c r="G95" s="240"/>
      <c r="H95" s="240"/>
      <c r="I95" s="240"/>
      <c r="J95" s="240"/>
      <c r="K95" s="240"/>
      <c r="L95" s="240"/>
      <c r="M95" s="240"/>
      <c r="N95" s="240"/>
    </row>
    <row r="99" spans="43:45">
      <c r="AQ99" s="332">
        <v>2019</v>
      </c>
      <c r="AR99" s="332">
        <v>4</v>
      </c>
      <c r="AS99" s="332" t="s">
        <v>613</v>
      </c>
    </row>
    <row r="100" spans="43:45">
      <c r="AQ100" s="332">
        <v>2020</v>
      </c>
      <c r="AR100" s="332">
        <v>4</v>
      </c>
      <c r="AS100" s="332" t="s">
        <v>613</v>
      </c>
    </row>
    <row r="101" spans="43:45">
      <c r="AQ101" s="332">
        <v>2021</v>
      </c>
      <c r="AR101" s="332">
        <v>5</v>
      </c>
      <c r="AS101" s="332" t="s">
        <v>614</v>
      </c>
    </row>
    <row r="102" spans="43:45">
      <c r="AQ102" s="332">
        <v>2022</v>
      </c>
      <c r="AR102" s="332">
        <v>5</v>
      </c>
      <c r="AS102" s="332" t="s">
        <v>614</v>
      </c>
    </row>
    <row r="111" spans="43:45" ht="14.1" customHeight="1"/>
    <row r="113" spans="2:44">
      <c r="B113" s="240"/>
      <c r="C113" s="240"/>
      <c r="D113" s="240"/>
      <c r="E113" s="240"/>
      <c r="F113" s="240"/>
      <c r="G113" s="240"/>
      <c r="H113" s="240"/>
      <c r="I113" s="240"/>
      <c r="J113" s="240"/>
      <c r="K113" s="240"/>
      <c r="L113" s="240"/>
      <c r="M113" s="240"/>
      <c r="N113" s="240"/>
    </row>
    <row r="117" spans="2:44">
      <c r="AQ117" s="332">
        <v>2021</v>
      </c>
      <c r="AR117" s="332">
        <v>73.400000000000006</v>
      </c>
    </row>
    <row r="118" spans="2:44">
      <c r="AQ118" s="332">
        <v>2022</v>
      </c>
      <c r="AR118" s="332">
        <v>77.73</v>
      </c>
    </row>
    <row r="129" spans="2:44" ht="14.1" customHeight="1">
      <c r="C129" s="310" t="s">
        <v>619</v>
      </c>
    </row>
    <row r="131" spans="2:44">
      <c r="B131" s="240"/>
      <c r="C131" s="240"/>
      <c r="D131" s="240"/>
      <c r="E131" s="240"/>
      <c r="F131" s="240"/>
      <c r="G131" s="240"/>
      <c r="H131" s="240"/>
      <c r="I131" s="240"/>
      <c r="J131" s="240"/>
      <c r="K131" s="240"/>
      <c r="L131" s="240"/>
      <c r="M131" s="240"/>
      <c r="N131" s="240"/>
    </row>
    <row r="134" spans="2:44">
      <c r="AQ134" s="333">
        <v>2018</v>
      </c>
      <c r="AR134" s="332">
        <v>41</v>
      </c>
    </row>
    <row r="135" spans="2:44">
      <c r="AQ135" s="333">
        <v>2019</v>
      </c>
      <c r="AR135" s="332">
        <v>44</v>
      </c>
    </row>
    <row r="136" spans="2:44">
      <c r="AQ136" s="333">
        <v>2020</v>
      </c>
      <c r="AR136" s="332">
        <v>45</v>
      </c>
    </row>
    <row r="137" spans="2:44">
      <c r="AQ137" s="333">
        <v>2021</v>
      </c>
      <c r="AR137" s="332">
        <v>60</v>
      </c>
    </row>
    <row r="138" spans="2:44">
      <c r="AQ138" s="333">
        <v>2022</v>
      </c>
      <c r="AR138" s="332">
        <v>60</v>
      </c>
    </row>
    <row r="147" spans="2:45" ht="14.1" customHeight="1"/>
    <row r="149" spans="2:45">
      <c r="B149" s="240"/>
      <c r="C149" s="240"/>
      <c r="D149" s="240"/>
      <c r="E149" s="240"/>
      <c r="F149" s="240"/>
      <c r="G149" s="240"/>
      <c r="H149" s="240"/>
      <c r="I149" s="240"/>
      <c r="J149" s="240"/>
      <c r="K149" s="240"/>
      <c r="L149" s="240"/>
      <c r="M149" s="240"/>
      <c r="N149" s="240"/>
    </row>
    <row r="151" spans="2:45">
      <c r="AQ151" s="332">
        <v>2017</v>
      </c>
      <c r="AR151" s="332" t="s">
        <v>617</v>
      </c>
      <c r="AS151" s="332">
        <v>5</v>
      </c>
    </row>
    <row r="152" spans="2:45">
      <c r="AQ152" s="332">
        <v>2018</v>
      </c>
      <c r="AR152" s="332" t="s">
        <v>617</v>
      </c>
      <c r="AS152" s="332">
        <v>5</v>
      </c>
    </row>
    <row r="153" spans="2:45">
      <c r="AQ153" s="332">
        <v>2019</v>
      </c>
      <c r="AR153" s="332" t="s">
        <v>617</v>
      </c>
      <c r="AS153" s="332">
        <v>5</v>
      </c>
    </row>
    <row r="154" spans="2:45">
      <c r="AQ154" s="332">
        <v>2020</v>
      </c>
      <c r="AR154" s="332" t="s">
        <v>617</v>
      </c>
      <c r="AS154" s="332">
        <v>5</v>
      </c>
    </row>
    <row r="155" spans="2:45">
      <c r="AQ155" s="332">
        <v>2021</v>
      </c>
      <c r="AR155" s="332" t="s">
        <v>617</v>
      </c>
      <c r="AS155" s="332">
        <v>5</v>
      </c>
    </row>
    <row r="156" spans="2:45">
      <c r="AQ156" s="332">
        <v>2022</v>
      </c>
      <c r="AR156" s="332" t="s">
        <v>617</v>
      </c>
      <c r="AS156" s="332">
        <v>5</v>
      </c>
    </row>
    <row r="157" spans="2:45">
      <c r="AQ157" s="332">
        <v>2023</v>
      </c>
      <c r="AR157" s="332" t="s">
        <v>618</v>
      </c>
      <c r="AS157" s="332">
        <v>6</v>
      </c>
    </row>
    <row r="165" spans="2:14" ht="14.1" customHeight="1"/>
    <row r="167" spans="2:14">
      <c r="B167" s="240"/>
      <c r="C167" s="240"/>
      <c r="D167" s="240"/>
      <c r="E167" s="240"/>
      <c r="F167" s="240"/>
      <c r="G167" s="240"/>
      <c r="H167" s="240"/>
      <c r="I167" s="240"/>
      <c r="J167" s="240"/>
      <c r="K167" s="240"/>
      <c r="L167" s="240"/>
      <c r="M167" s="240"/>
      <c r="N167" s="240"/>
    </row>
  </sheetData>
  <phoneticPr fontId="47" type="noConversion"/>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9886C-9821-4895-B00D-C46D7606AEAB}">
  <sheetPr>
    <tabColor rgb="FFC8F9FF"/>
  </sheetPr>
  <dimension ref="A1:Q39"/>
  <sheetViews>
    <sheetView zoomScaleNormal="100" workbookViewId="0">
      <pane ySplit="1" topLeftCell="A2" activePane="bottomLeft" state="frozen"/>
      <selection pane="bottomLeft" activeCell="B28" sqref="B28"/>
    </sheetView>
  </sheetViews>
  <sheetFormatPr defaultColWidth="10.6640625" defaultRowHeight="13.2"/>
  <cols>
    <col min="1" max="1" width="20.6640625" style="31" customWidth="1"/>
    <col min="2" max="2" width="143.33203125" style="31" customWidth="1"/>
    <col min="3" max="16384" width="10.6640625" style="31"/>
  </cols>
  <sheetData>
    <row r="1" spans="2:5" ht="75" customHeight="1"/>
    <row r="2" spans="2:5" ht="20.100000000000001" customHeight="1"/>
    <row r="3" spans="2:5" ht="40.35" customHeight="1" thickBot="1">
      <c r="B3" s="241" t="s">
        <v>487</v>
      </c>
    </row>
    <row r="4" spans="2:5" s="33" customFormat="1">
      <c r="B4" s="34"/>
      <c r="C4" s="34"/>
      <c r="D4" s="34"/>
      <c r="E4" s="34"/>
    </row>
    <row r="5" spans="2:5" ht="31.2">
      <c r="B5" s="242" t="s">
        <v>382</v>
      </c>
    </row>
    <row r="6" spans="2:5" ht="18" customHeight="1">
      <c r="B6" s="243" t="s">
        <v>383</v>
      </c>
    </row>
    <row r="7" spans="2:5" ht="18" customHeight="1">
      <c r="B7" s="243" t="s">
        <v>384</v>
      </c>
    </row>
    <row r="8" spans="2:5" ht="18" customHeight="1">
      <c r="B8" s="243" t="s">
        <v>385</v>
      </c>
    </row>
    <row r="9" spans="2:5" ht="18" customHeight="1">
      <c r="B9" s="243" t="s">
        <v>386</v>
      </c>
    </row>
    <row r="10" spans="2:5" ht="18" customHeight="1">
      <c r="B10" s="243" t="s">
        <v>387</v>
      </c>
    </row>
    <row r="11" spans="2:5" ht="18" customHeight="1">
      <c r="B11" s="243" t="s">
        <v>388</v>
      </c>
    </row>
    <row r="12" spans="2:5" ht="18" customHeight="1">
      <c r="B12" s="243" t="s">
        <v>389</v>
      </c>
    </row>
    <row r="13" spans="2:5" ht="18" customHeight="1">
      <c r="B13" s="243" t="s">
        <v>390</v>
      </c>
    </row>
    <row r="14" spans="2:5" ht="18" customHeight="1">
      <c r="B14" s="243" t="s">
        <v>391</v>
      </c>
    </row>
    <row r="15" spans="2:5" ht="18" customHeight="1">
      <c r="B15" s="242" t="s">
        <v>392</v>
      </c>
    </row>
    <row r="16" spans="2:5" ht="18" customHeight="1">
      <c r="B16" s="243" t="s">
        <v>393</v>
      </c>
    </row>
    <row r="17" spans="1:17" ht="18" customHeight="1">
      <c r="B17" s="243" t="s">
        <v>423</v>
      </c>
    </row>
    <row r="18" spans="1:17" ht="18" customHeight="1">
      <c r="B18" s="243" t="s">
        <v>394</v>
      </c>
    </row>
    <row r="19" spans="1:17" ht="18" customHeight="1">
      <c r="B19" s="243" t="s">
        <v>395</v>
      </c>
    </row>
    <row r="20" spans="1:17" ht="18" customHeight="1">
      <c r="B20" s="243" t="s">
        <v>396</v>
      </c>
    </row>
    <row r="21" spans="1:17" ht="24">
      <c r="B21" s="309" t="s">
        <v>520</v>
      </c>
    </row>
    <row r="23" spans="1:17" ht="40.35" customHeight="1" thickBot="1">
      <c r="B23" s="241" t="s">
        <v>489</v>
      </c>
    </row>
    <row r="24" spans="1:17" s="33" customFormat="1">
      <c r="B24" s="34"/>
      <c r="C24" s="34"/>
      <c r="D24" s="34"/>
      <c r="E24" s="34"/>
    </row>
    <row r="25" spans="1:17" s="33" customFormat="1" ht="18" customHeight="1" thickBot="1">
      <c r="C25" s="34"/>
      <c r="D25" s="34"/>
      <c r="E25" s="34"/>
      <c r="F25" s="34"/>
      <c r="G25" s="34"/>
      <c r="H25" s="34"/>
    </row>
    <row r="26" spans="1:17" s="33" customFormat="1" ht="15.6">
      <c r="A26" s="31"/>
      <c r="B26" s="147" t="s">
        <v>448</v>
      </c>
      <c r="C26" s="148"/>
      <c r="D26" s="148"/>
      <c r="E26" s="367" t="s">
        <v>276</v>
      </c>
      <c r="F26" s="367"/>
      <c r="G26" s="367"/>
      <c r="H26" s="367"/>
      <c r="I26" s="367"/>
      <c r="J26" s="367"/>
      <c r="K26" s="367"/>
      <c r="L26" s="367"/>
      <c r="M26" s="367"/>
      <c r="N26" s="367"/>
      <c r="O26" s="367"/>
      <c r="P26" s="367"/>
      <c r="Q26" s="367"/>
    </row>
    <row r="27" spans="1:17" s="33" customFormat="1" ht="50.1" customHeight="1">
      <c r="A27" s="31"/>
      <c r="B27" s="183" t="s">
        <v>277</v>
      </c>
      <c r="C27" s="184"/>
      <c r="D27" s="184"/>
      <c r="E27" s="185">
        <v>2025</v>
      </c>
      <c r="F27" s="185">
        <v>2025</v>
      </c>
      <c r="G27" s="185">
        <v>2024</v>
      </c>
      <c r="H27" s="185">
        <v>2025</v>
      </c>
      <c r="I27" s="185">
        <v>2025</v>
      </c>
      <c r="J27" s="185">
        <v>2025</v>
      </c>
      <c r="K27" s="185">
        <v>2025</v>
      </c>
      <c r="L27" s="185">
        <v>2025</v>
      </c>
      <c r="M27" s="185">
        <v>2025</v>
      </c>
      <c r="N27" s="185">
        <v>2025</v>
      </c>
      <c r="O27" s="185"/>
      <c r="P27" s="185"/>
      <c r="Q27" s="185"/>
    </row>
    <row r="28" spans="1:17" s="33" customFormat="1" ht="50.1" customHeight="1">
      <c r="A28" s="31"/>
      <c r="B28" s="183" t="s">
        <v>278</v>
      </c>
      <c r="C28" s="184"/>
      <c r="D28" s="184"/>
      <c r="E28" s="185">
        <v>2025</v>
      </c>
      <c r="F28" s="185">
        <v>2025</v>
      </c>
      <c r="G28" s="185">
        <v>2023</v>
      </c>
      <c r="H28" s="185">
        <v>2025</v>
      </c>
      <c r="I28" s="185">
        <v>2025</v>
      </c>
      <c r="J28" s="185">
        <v>2025</v>
      </c>
      <c r="K28" s="185">
        <v>2025</v>
      </c>
      <c r="L28" s="185">
        <v>2025</v>
      </c>
      <c r="M28" s="185">
        <v>2025</v>
      </c>
      <c r="N28" s="185">
        <v>2025</v>
      </c>
      <c r="O28" s="185"/>
      <c r="P28" s="185"/>
      <c r="Q28" s="185"/>
    </row>
    <row r="29" spans="1:17" s="33" customFormat="1" ht="50.1" customHeight="1">
      <c r="A29" s="31"/>
      <c r="B29" s="183" t="s">
        <v>279</v>
      </c>
      <c r="C29" s="184"/>
      <c r="D29" s="184"/>
      <c r="E29" s="185">
        <v>2025</v>
      </c>
      <c r="F29" s="185">
        <v>2025</v>
      </c>
      <c r="G29" s="185">
        <v>2025</v>
      </c>
      <c r="H29" s="185">
        <v>2025</v>
      </c>
      <c r="I29" s="185">
        <v>2025</v>
      </c>
      <c r="J29" s="185">
        <v>2025</v>
      </c>
      <c r="K29" s="185">
        <v>2025</v>
      </c>
      <c r="L29" s="185">
        <v>2025</v>
      </c>
      <c r="M29" s="185">
        <v>2025</v>
      </c>
      <c r="N29" s="185">
        <v>2025</v>
      </c>
      <c r="O29" s="185"/>
      <c r="P29" s="185"/>
      <c r="Q29" s="185"/>
    </row>
    <row r="30" spans="1:17" s="33" customFormat="1" ht="50.1" customHeight="1">
      <c r="A30" s="31"/>
      <c r="B30" s="183" t="s">
        <v>280</v>
      </c>
      <c r="C30" s="184"/>
      <c r="D30" s="184"/>
      <c r="E30" s="185">
        <v>2026</v>
      </c>
      <c r="F30" s="185">
        <v>2026</v>
      </c>
      <c r="G30" s="185">
        <v>2026</v>
      </c>
      <c r="H30" s="185">
        <v>2026</v>
      </c>
      <c r="I30" s="185">
        <v>2026</v>
      </c>
      <c r="J30" s="185">
        <v>2026</v>
      </c>
      <c r="K30" s="185">
        <v>2026</v>
      </c>
      <c r="L30" s="185">
        <v>2026</v>
      </c>
      <c r="M30" s="185">
        <v>2026</v>
      </c>
      <c r="N30" s="185"/>
      <c r="O30" s="185">
        <v>2026</v>
      </c>
      <c r="P30" s="185">
        <v>2026</v>
      </c>
      <c r="Q30" s="185">
        <v>2026</v>
      </c>
    </row>
    <row r="31" spans="1:17" s="33" customFormat="1" ht="50.1" customHeight="1">
      <c r="A31" s="31"/>
      <c r="B31" s="183" t="s">
        <v>281</v>
      </c>
      <c r="C31" s="184"/>
      <c r="D31" s="184"/>
      <c r="E31" s="185">
        <v>2024</v>
      </c>
      <c r="F31" s="185">
        <v>2024</v>
      </c>
      <c r="G31" s="185">
        <v>2024</v>
      </c>
      <c r="H31" s="185">
        <v>2024</v>
      </c>
      <c r="I31" s="185">
        <v>2024</v>
      </c>
      <c r="J31" s="185">
        <v>2024</v>
      </c>
      <c r="K31" s="185">
        <v>2024</v>
      </c>
      <c r="L31" s="185">
        <v>2024</v>
      </c>
      <c r="M31" s="185">
        <v>2024</v>
      </c>
      <c r="N31" s="185">
        <v>2024</v>
      </c>
      <c r="O31" s="185">
        <v>2024</v>
      </c>
      <c r="P31" s="185">
        <v>2024</v>
      </c>
      <c r="Q31" s="185">
        <v>2024</v>
      </c>
    </row>
    <row r="32" spans="1:17" s="33" customFormat="1" ht="50.1" customHeight="1">
      <c r="A32" s="31"/>
      <c r="B32" s="183" t="s">
        <v>282</v>
      </c>
      <c r="C32" s="184"/>
      <c r="D32" s="184"/>
      <c r="E32" s="185">
        <v>2024</v>
      </c>
      <c r="F32" s="185">
        <v>2024</v>
      </c>
      <c r="G32" s="185">
        <v>2024</v>
      </c>
      <c r="H32" s="185">
        <v>2024</v>
      </c>
      <c r="I32" s="185">
        <v>2024</v>
      </c>
      <c r="J32" s="185">
        <v>2024</v>
      </c>
      <c r="K32" s="185">
        <v>2024</v>
      </c>
      <c r="L32" s="185">
        <v>2024</v>
      </c>
      <c r="M32" s="185">
        <v>2024</v>
      </c>
      <c r="N32" s="185">
        <v>2024</v>
      </c>
      <c r="O32" s="185">
        <v>2024</v>
      </c>
      <c r="P32" s="185">
        <v>2024</v>
      </c>
      <c r="Q32" s="185">
        <v>2024</v>
      </c>
    </row>
    <row r="33" spans="1:17" s="33" customFormat="1" ht="50.1" customHeight="1">
      <c r="A33" s="31"/>
      <c r="B33" s="183" t="s">
        <v>283</v>
      </c>
      <c r="C33" s="184"/>
      <c r="D33" s="184"/>
      <c r="E33" s="185"/>
      <c r="F33" s="185"/>
      <c r="G33" s="185">
        <v>2024</v>
      </c>
      <c r="H33" s="185"/>
      <c r="I33" s="185"/>
      <c r="J33" s="185"/>
      <c r="K33" s="185"/>
      <c r="L33" s="185"/>
      <c r="M33" s="185"/>
      <c r="N33" s="185"/>
      <c r="O33" s="185"/>
      <c r="P33" s="185"/>
      <c r="Q33" s="185"/>
    </row>
    <row r="34" spans="1:17" s="33" customFormat="1" ht="50.1" customHeight="1">
      <c r="A34" s="31"/>
      <c r="B34" s="183" t="s">
        <v>284</v>
      </c>
      <c r="C34" s="184"/>
      <c r="D34" s="184"/>
      <c r="E34" s="185"/>
      <c r="F34" s="185"/>
      <c r="G34" s="185">
        <v>2025</v>
      </c>
      <c r="H34" s="185"/>
      <c r="I34" s="185"/>
      <c r="J34" s="185"/>
      <c r="K34" s="185"/>
      <c r="L34" s="185"/>
      <c r="M34" s="185"/>
      <c r="N34" s="185"/>
      <c r="O34" s="185"/>
      <c r="P34" s="185"/>
      <c r="Q34" s="185"/>
    </row>
    <row r="35" spans="1:17" s="33" customFormat="1" ht="50.1" customHeight="1">
      <c r="A35" s="31"/>
      <c r="B35" s="183" t="s">
        <v>285</v>
      </c>
      <c r="C35" s="184"/>
      <c r="D35" s="184"/>
      <c r="E35" s="185"/>
      <c r="F35" s="185"/>
      <c r="G35" s="185">
        <v>2023</v>
      </c>
      <c r="H35" s="185"/>
      <c r="I35" s="185"/>
      <c r="J35" s="185"/>
      <c r="K35" s="185"/>
      <c r="L35" s="185"/>
      <c r="M35" s="185"/>
      <c r="N35" s="185"/>
      <c r="O35" s="185"/>
      <c r="P35" s="185"/>
      <c r="Q35" s="185"/>
    </row>
    <row r="36" spans="1:17" s="33" customFormat="1" ht="50.1" customHeight="1">
      <c r="A36" s="31"/>
      <c r="B36" s="183" t="s">
        <v>286</v>
      </c>
      <c r="C36" s="184"/>
      <c r="D36" s="184"/>
      <c r="E36" s="185"/>
      <c r="F36" s="185">
        <v>2023</v>
      </c>
      <c r="G36" s="185"/>
      <c r="H36" s="185"/>
      <c r="I36" s="185"/>
      <c r="J36" s="185"/>
      <c r="K36" s="185"/>
      <c r="L36" s="185"/>
      <c r="M36" s="185"/>
      <c r="N36" s="185"/>
      <c r="O36" s="185"/>
      <c r="P36" s="185"/>
      <c r="Q36" s="185"/>
    </row>
    <row r="37" spans="1:17" s="33" customFormat="1" ht="50.1" customHeight="1">
      <c r="A37" s="31"/>
      <c r="B37" s="183" t="s">
        <v>287</v>
      </c>
      <c r="C37" s="184"/>
      <c r="D37" s="184"/>
      <c r="E37" s="185"/>
      <c r="F37" s="185">
        <v>2023</v>
      </c>
      <c r="G37" s="185"/>
      <c r="H37" s="185"/>
      <c r="I37" s="185"/>
      <c r="J37" s="185"/>
      <c r="K37" s="185"/>
      <c r="L37" s="185"/>
      <c r="M37" s="185"/>
      <c r="N37" s="185"/>
      <c r="O37" s="185"/>
      <c r="P37" s="185"/>
      <c r="Q37" s="185"/>
    </row>
    <row r="38" spans="1:17" s="33" customFormat="1" ht="50.1" customHeight="1">
      <c r="A38" s="31"/>
      <c r="B38" s="183" t="s">
        <v>288</v>
      </c>
      <c r="C38" s="184"/>
      <c r="D38" s="184"/>
      <c r="E38" s="185"/>
      <c r="F38" s="185">
        <v>2024</v>
      </c>
      <c r="G38" s="185"/>
      <c r="H38" s="185"/>
      <c r="I38" s="185"/>
      <c r="J38" s="185"/>
      <c r="K38" s="185"/>
      <c r="L38" s="185"/>
      <c r="M38" s="185"/>
      <c r="N38" s="185"/>
      <c r="O38" s="185"/>
      <c r="P38" s="185"/>
      <c r="Q38" s="185"/>
    </row>
    <row r="39" spans="1:17" s="33" customFormat="1">
      <c r="A39" s="31"/>
    </row>
  </sheetData>
  <mergeCells count="1">
    <mergeCell ref="E26:Q26"/>
  </mergeCells>
  <hyperlinks>
    <hyperlink ref="B5" r:id="rId1" xr:uid="{15218B90-439B-374C-989D-445825AE1FB3}"/>
    <hyperlink ref="B6" r:id="rId2" display="https://www.cellnex.com/app/uploads/2021/11/POL_GR_022_ESG_Policy.pdf" xr:uid="{FF4BD4F3-FE73-384D-8671-A69A13D33152}"/>
    <hyperlink ref="B7" r:id="rId3" display="https://www.cellnex.com/app/uploads/2021/04/POL_GR_018_Environment-and-Climate-Change-Policy-clean.pdf" xr:uid="{387D4D38-7C45-044E-BD56-0A5020DBCF27}"/>
    <hyperlink ref="B8" r:id="rId4" display="https://www.cellnex.com/app/uploads/2021/03/Equity-Diversity-and-Inclusion-Policy_web.pdf" xr:uid="{AE8CA527-14F5-9B4C-BD41-F92732A58034}"/>
    <hyperlink ref="B9" r:id="rId5" display="https://www.cellnex.com/app/uploads/2021/04/POL_GR_019_Global-Quality-Policy_VF.pdf" xr:uid="{2DA2E757-8BAE-C94A-BCAD-2DD26C8D99D0}"/>
    <hyperlink ref="B10" r:id="rId6" display="https://www.cellnex.com/app/uploads/2022/05/20220427_POL_GR_016_Global-Risk-Management-Policy_v2.pdf" xr:uid="{170C3CC0-A0EB-C849-AF34-824144FAD0FC}"/>
    <hyperlink ref="B11" r:id="rId7" display="https://www.cellnex.com/app/uploads/2022/04/POL_GR_012_Cellnex_Human-Rights-Policy_v2_DEFv220324-1.pdf" xr:uid="{C737484D-8129-D244-9DC3-810E6CD4DCEF}"/>
    <hyperlink ref="B12" r:id="rId8" display="https://www.cellnex.com/app/uploads/2020/09/POL_GR_001_Cellnex-Information-Security-Policy_V1.pdf" xr:uid="{34058E61-4203-0349-9C94-8F68A174E4FD}"/>
    <hyperlink ref="B13" r:id="rId9" display="https://www.cellnex.com/app/uploads/2021/04/POL_GR_017_Occupational-Health-and-Safety-Policy_VF.pdf" xr:uid="{7090F3A6-6DF9-1643-B976-4C386C009D0F}"/>
    <hyperlink ref="B14" r:id="rId10" display="https://www.cellnex.com/app/uploads/2022/06/POL_GR_007_Personal-Data-Protection-Policy-2022-WEB.pdf" xr:uid="{F3A31606-F227-0E4E-AB91-DFB621877891}"/>
    <hyperlink ref="B15" r:id="rId11" display="https://www.cellnex.com/app/uploads/2021/03/Policy-on-the-composition-of-the-Board-of-Directors-VF.pdf" xr:uid="{AB9A3DEC-BFCE-C749-8A63-AE8A5216E61D}"/>
    <hyperlink ref="B16" r:id="rId12" display="https://www.cellnex.com/app/uploads/2021/10/Cellnex-Treasury-Stock-Policy-ENG.pdf" xr:uid="{51B46766-9120-0A46-8A71-3FDFE55B9F74}"/>
    <hyperlink ref="B17" r:id="rId13" display="https://www.cellnex.com/app/uploads/2023/02/POL_GR_013_Procurement-Policy.pdf" xr:uid="{D7A2547F-8E7B-3D4F-B68A-301B911C1642}"/>
    <hyperlink ref="B19" r:id="rId14" display="https://www.cellnex.com/app/uploads/2022/12/Shareholder-Remuneration-Policy-2023-2024.pdf" xr:uid="{9151F79D-D0C0-4148-884A-94738183870B}"/>
    <hyperlink ref="B20" r:id="rId15" xr:uid="{201DD725-1247-084D-96C1-DE0B9842D5BB}"/>
    <hyperlink ref="B18" r:id="rId16" display="https://www.cellnex.com/app/uploads/2022/05/28042022-Directors-remunerations-policy-1.pdf" xr:uid="{A38D964E-09FE-7A45-96F3-5A560424C866}"/>
    <hyperlink ref="B21" r:id="rId17" location="shareholders-investors-corporate-policies" display="https://www.cellnex.com/investor-relations/corporate-governance/ - shareholders-investors-corporate-policies" xr:uid="{1A6AEC3B-9DC4-42D5-92D8-39684144CE6E}"/>
  </hyperlinks>
  <pageMargins left="0.7" right="0.7" top="0.75" bottom="0.75" header="0.3" footer="0.3"/>
  <drawing r:id="rId18"/>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29EDC-78E7-4C0C-A5C2-1BDF71DB19C7}">
  <sheetPr>
    <tabColor theme="1" tint="0.79998168889431442"/>
  </sheetPr>
  <dimension ref="B1:O81"/>
  <sheetViews>
    <sheetView showGridLines="0" workbookViewId="0">
      <pane ySplit="1" topLeftCell="A2" activePane="bottomLeft" state="frozen"/>
      <selection pane="bottomLeft" activeCell="S12" sqref="S12"/>
    </sheetView>
  </sheetViews>
  <sheetFormatPr defaultColWidth="10.6640625" defaultRowHeight="13.2"/>
  <cols>
    <col min="1" max="1" width="20.6640625" style="31" customWidth="1"/>
    <col min="2" max="13" width="10.6640625" style="31"/>
    <col min="14" max="14" width="10.6640625" style="31" customWidth="1"/>
    <col min="15" max="16384" width="10.6640625" style="31"/>
  </cols>
  <sheetData>
    <row r="1" spans="2:14" ht="75" customHeight="1"/>
    <row r="2" spans="2:14" ht="20.100000000000001" customHeight="1"/>
    <row r="3" spans="2:14" ht="40.35" customHeight="1" thickBot="1">
      <c r="B3" s="331" t="s">
        <v>397</v>
      </c>
      <c r="C3" s="330"/>
      <c r="D3" s="330"/>
      <c r="E3" s="330"/>
      <c r="F3" s="330"/>
      <c r="G3" s="330"/>
      <c r="H3" s="330"/>
      <c r="I3" s="330"/>
      <c r="J3" s="330"/>
      <c r="K3" s="330"/>
      <c r="L3" s="330"/>
      <c r="M3" s="330"/>
      <c r="N3" s="330"/>
    </row>
    <row r="4" spans="2:14">
      <c r="B4" s="458" t="s">
        <v>608</v>
      </c>
      <c r="C4" s="459"/>
      <c r="D4" s="459"/>
      <c r="E4" s="459"/>
      <c r="F4" s="459"/>
      <c r="G4" s="459"/>
      <c r="H4" s="459"/>
      <c r="I4" s="459"/>
      <c r="J4" s="459"/>
      <c r="K4" s="459"/>
      <c r="L4" s="459"/>
      <c r="M4" s="459"/>
      <c r="N4" s="459"/>
    </row>
    <row r="5" spans="2:14">
      <c r="B5" s="459"/>
      <c r="C5" s="459"/>
      <c r="D5" s="459"/>
      <c r="E5" s="459"/>
      <c r="F5" s="459"/>
      <c r="G5" s="459"/>
      <c r="H5" s="459"/>
      <c r="I5" s="459"/>
      <c r="J5" s="459"/>
      <c r="K5" s="459"/>
      <c r="L5" s="459"/>
      <c r="M5" s="459"/>
      <c r="N5" s="459"/>
    </row>
    <row r="6" spans="2:14">
      <c r="B6" s="459"/>
      <c r="C6" s="459"/>
      <c r="D6" s="459"/>
      <c r="E6" s="459"/>
      <c r="F6" s="459"/>
      <c r="G6" s="459"/>
      <c r="H6" s="459"/>
      <c r="I6" s="459"/>
      <c r="J6" s="459"/>
      <c r="K6" s="459"/>
      <c r="L6" s="459"/>
      <c r="M6" s="459"/>
      <c r="N6" s="459"/>
    </row>
    <row r="7" spans="2:14">
      <c r="B7" s="459"/>
      <c r="C7" s="459"/>
      <c r="D7" s="459"/>
      <c r="E7" s="459"/>
      <c r="F7" s="459"/>
      <c r="G7" s="459"/>
      <c r="H7" s="459"/>
      <c r="I7" s="459"/>
      <c r="J7" s="459"/>
      <c r="K7" s="459"/>
      <c r="L7" s="459"/>
      <c r="M7" s="459"/>
      <c r="N7" s="459"/>
    </row>
    <row r="8" spans="2:14">
      <c r="B8" s="459"/>
      <c r="C8" s="459"/>
      <c r="D8" s="459"/>
      <c r="E8" s="459"/>
      <c r="F8" s="459"/>
      <c r="G8" s="459"/>
      <c r="H8" s="459"/>
      <c r="I8" s="459"/>
      <c r="J8" s="459"/>
      <c r="K8" s="459"/>
      <c r="L8" s="459"/>
      <c r="M8" s="459"/>
      <c r="N8" s="459"/>
    </row>
    <row r="9" spans="2:14">
      <c r="B9" s="459"/>
      <c r="C9" s="459"/>
      <c r="D9" s="459"/>
      <c r="E9" s="459"/>
      <c r="F9" s="459"/>
      <c r="G9" s="459"/>
      <c r="H9" s="459"/>
      <c r="I9" s="459"/>
      <c r="J9" s="459"/>
      <c r="K9" s="459"/>
      <c r="L9" s="459"/>
      <c r="M9" s="459"/>
      <c r="N9" s="459"/>
    </row>
    <row r="10" spans="2:14">
      <c r="B10" s="459"/>
      <c r="C10" s="459"/>
      <c r="D10" s="459"/>
      <c r="E10" s="459"/>
      <c r="F10" s="459"/>
      <c r="G10" s="459"/>
      <c r="H10" s="459"/>
      <c r="I10" s="459"/>
      <c r="J10" s="459"/>
      <c r="K10" s="459"/>
      <c r="L10" s="459"/>
      <c r="M10" s="459"/>
      <c r="N10" s="459"/>
    </row>
    <row r="11" spans="2:14">
      <c r="B11" s="459"/>
      <c r="C11" s="459"/>
      <c r="D11" s="459"/>
      <c r="E11" s="459"/>
      <c r="F11" s="459"/>
      <c r="G11" s="459"/>
      <c r="H11" s="459"/>
      <c r="I11" s="459"/>
      <c r="J11" s="459"/>
      <c r="K11" s="459"/>
      <c r="L11" s="459"/>
      <c r="M11" s="459"/>
      <c r="N11" s="459"/>
    </row>
    <row r="12" spans="2:14">
      <c r="B12" s="459"/>
      <c r="C12" s="459"/>
      <c r="D12" s="459"/>
      <c r="E12" s="459"/>
      <c r="F12" s="459"/>
      <c r="G12" s="459"/>
      <c r="H12" s="459"/>
      <c r="I12" s="459"/>
      <c r="J12" s="459"/>
      <c r="K12" s="459"/>
      <c r="L12" s="459"/>
      <c r="M12" s="459"/>
      <c r="N12" s="459"/>
    </row>
    <row r="13" spans="2:14">
      <c r="B13" s="459"/>
      <c r="C13" s="459"/>
      <c r="D13" s="459"/>
      <c r="E13" s="459"/>
      <c r="F13" s="459"/>
      <c r="G13" s="459"/>
      <c r="H13" s="459"/>
      <c r="I13" s="459"/>
      <c r="J13" s="459"/>
      <c r="K13" s="459"/>
      <c r="L13" s="459"/>
      <c r="M13" s="459"/>
      <c r="N13" s="459"/>
    </row>
    <row r="14" spans="2:14">
      <c r="B14" s="459"/>
      <c r="C14" s="459"/>
      <c r="D14" s="459"/>
      <c r="E14" s="459"/>
      <c r="F14" s="459"/>
      <c r="G14" s="459"/>
      <c r="H14" s="459"/>
      <c r="I14" s="459"/>
      <c r="J14" s="459"/>
      <c r="K14" s="459"/>
      <c r="L14" s="459"/>
      <c r="M14" s="459"/>
      <c r="N14" s="459"/>
    </row>
    <row r="15" spans="2:14">
      <c r="B15" s="459"/>
      <c r="C15" s="459"/>
      <c r="D15" s="459"/>
      <c r="E15" s="459"/>
      <c r="F15" s="459"/>
      <c r="G15" s="459"/>
      <c r="H15" s="459"/>
      <c r="I15" s="459"/>
      <c r="J15" s="459"/>
      <c r="K15" s="459"/>
      <c r="L15" s="459"/>
      <c r="M15" s="459"/>
      <c r="N15" s="459"/>
    </row>
    <row r="16" spans="2:14">
      <c r="B16" s="459"/>
      <c r="C16" s="459"/>
      <c r="D16" s="459"/>
      <c r="E16" s="459"/>
      <c r="F16" s="459"/>
      <c r="G16" s="459"/>
      <c r="H16" s="459"/>
      <c r="I16" s="459"/>
      <c r="J16" s="459"/>
      <c r="K16" s="459"/>
      <c r="L16" s="459"/>
      <c r="M16" s="459"/>
      <c r="N16" s="459"/>
    </row>
    <row r="17" spans="2:14">
      <c r="B17" s="459"/>
      <c r="C17" s="459"/>
      <c r="D17" s="459"/>
      <c r="E17" s="459"/>
      <c r="F17" s="459"/>
      <c r="G17" s="459"/>
      <c r="H17" s="459"/>
      <c r="I17" s="459"/>
      <c r="J17" s="459"/>
      <c r="K17" s="459"/>
      <c r="L17" s="459"/>
      <c r="M17" s="459"/>
      <c r="N17" s="459"/>
    </row>
    <row r="18" spans="2:14">
      <c r="B18" s="459"/>
      <c r="C18" s="459"/>
      <c r="D18" s="459"/>
      <c r="E18" s="459"/>
      <c r="F18" s="459"/>
      <c r="G18" s="459"/>
      <c r="H18" s="459"/>
      <c r="I18" s="459"/>
      <c r="J18" s="459"/>
      <c r="K18" s="459"/>
      <c r="L18" s="459"/>
      <c r="M18" s="459"/>
      <c r="N18" s="459"/>
    </row>
    <row r="19" spans="2:14">
      <c r="B19" s="459"/>
      <c r="C19" s="459"/>
      <c r="D19" s="459"/>
      <c r="E19" s="459"/>
      <c r="F19" s="459"/>
      <c r="G19" s="459"/>
      <c r="H19" s="459"/>
      <c r="I19" s="459"/>
      <c r="J19" s="459"/>
      <c r="K19" s="459"/>
      <c r="L19" s="459"/>
      <c r="M19" s="459"/>
      <c r="N19" s="459"/>
    </row>
    <row r="20" spans="2:14">
      <c r="B20" s="459"/>
      <c r="C20" s="459"/>
      <c r="D20" s="459"/>
      <c r="E20" s="459"/>
      <c r="F20" s="459"/>
      <c r="G20" s="459"/>
      <c r="H20" s="459"/>
      <c r="I20" s="459"/>
      <c r="J20" s="459"/>
      <c r="K20" s="459"/>
      <c r="L20" s="459"/>
      <c r="M20" s="459"/>
      <c r="N20" s="459"/>
    </row>
    <row r="21" spans="2:14">
      <c r="B21" s="459"/>
      <c r="C21" s="459"/>
      <c r="D21" s="459"/>
      <c r="E21" s="459"/>
      <c r="F21" s="459"/>
      <c r="G21" s="459"/>
      <c r="H21" s="459"/>
      <c r="I21" s="459"/>
      <c r="J21" s="459"/>
      <c r="K21" s="459"/>
      <c r="L21" s="459"/>
      <c r="M21" s="459"/>
      <c r="N21" s="459"/>
    </row>
    <row r="22" spans="2:14">
      <c r="B22" s="459"/>
      <c r="C22" s="459"/>
      <c r="D22" s="459"/>
      <c r="E22" s="459"/>
      <c r="F22" s="459"/>
      <c r="G22" s="459"/>
      <c r="H22" s="459"/>
      <c r="I22" s="459"/>
      <c r="J22" s="459"/>
      <c r="K22" s="459"/>
      <c r="L22" s="459"/>
      <c r="M22" s="459"/>
      <c r="N22" s="459"/>
    </row>
    <row r="23" spans="2:14">
      <c r="B23" s="459"/>
      <c r="C23" s="459"/>
      <c r="D23" s="459"/>
      <c r="E23" s="459"/>
      <c r="F23" s="459"/>
      <c r="G23" s="459"/>
      <c r="H23" s="459"/>
      <c r="I23" s="459"/>
      <c r="J23" s="459"/>
      <c r="K23" s="459"/>
      <c r="L23" s="459"/>
      <c r="M23" s="459"/>
      <c r="N23" s="459"/>
    </row>
    <row r="24" spans="2:14">
      <c r="B24" s="459"/>
      <c r="C24" s="459"/>
      <c r="D24" s="459"/>
      <c r="E24" s="459"/>
      <c r="F24" s="459"/>
      <c r="G24" s="459"/>
      <c r="H24" s="459"/>
      <c r="I24" s="459"/>
      <c r="J24" s="459"/>
      <c r="K24" s="459"/>
      <c r="L24" s="459"/>
      <c r="M24" s="459"/>
      <c r="N24" s="459"/>
    </row>
    <row r="25" spans="2:14">
      <c r="B25" s="459"/>
      <c r="C25" s="459"/>
      <c r="D25" s="459"/>
      <c r="E25" s="459"/>
      <c r="F25" s="459"/>
      <c r="G25" s="459"/>
      <c r="H25" s="459"/>
      <c r="I25" s="459"/>
      <c r="J25" s="459"/>
      <c r="K25" s="459"/>
      <c r="L25" s="459"/>
      <c r="M25" s="459"/>
      <c r="N25" s="459"/>
    </row>
    <row r="61" spans="4:15">
      <c r="D61"/>
      <c r="E61" s="74"/>
      <c r="F61" s="74"/>
      <c r="G61" s="74"/>
      <c r="H61" s="74"/>
      <c r="I61" s="74"/>
      <c r="J61" s="74"/>
      <c r="K61" s="74"/>
      <c r="L61" s="74"/>
      <c r="M61" s="74"/>
      <c r="N61" s="74"/>
      <c r="O61"/>
    </row>
    <row r="62" spans="4:15">
      <c r="D62"/>
      <c r="E62" s="74"/>
      <c r="F62" s="74"/>
      <c r="G62" s="74"/>
      <c r="H62" s="74"/>
      <c r="I62" s="74"/>
      <c r="J62" s="74"/>
      <c r="K62" s="74"/>
      <c r="L62" s="74"/>
      <c r="M62" s="74"/>
      <c r="N62" s="74"/>
      <c r="O62"/>
    </row>
    <row r="63" spans="4:15">
      <c r="D63"/>
      <c r="E63" s="74"/>
      <c r="F63" s="74"/>
      <c r="G63" s="74"/>
      <c r="H63" s="74"/>
      <c r="I63" s="74"/>
      <c r="J63" s="74"/>
      <c r="K63" s="74"/>
      <c r="L63" s="74"/>
      <c r="M63" s="74"/>
      <c r="N63" s="74"/>
      <c r="O63"/>
    </row>
    <row r="64" spans="4:15">
      <c r="D64"/>
      <c r="E64" s="74"/>
      <c r="F64" s="74"/>
      <c r="G64" s="74"/>
      <c r="H64" s="74"/>
      <c r="I64" s="74"/>
      <c r="J64" s="74"/>
      <c r="K64" s="74"/>
      <c r="L64" s="74"/>
      <c r="M64" s="74"/>
      <c r="N64" s="74"/>
      <c r="O64"/>
    </row>
    <row r="65" spans="4:15">
      <c r="D65"/>
      <c r="E65" s="74"/>
      <c r="F65" s="74"/>
      <c r="G65" s="74"/>
      <c r="H65" s="74"/>
      <c r="I65" s="74"/>
      <c r="J65" s="74"/>
      <c r="K65" s="74"/>
      <c r="L65" s="74"/>
      <c r="M65" s="74"/>
      <c r="N65" s="74"/>
      <c r="O65"/>
    </row>
    <row r="66" spans="4:15">
      <c r="D66"/>
      <c r="E66" s="74"/>
      <c r="F66" s="74"/>
      <c r="G66" s="74"/>
      <c r="H66" s="74"/>
      <c r="I66" s="74"/>
      <c r="J66" s="74"/>
      <c r="K66" s="74"/>
      <c r="L66" s="74"/>
      <c r="M66" s="74"/>
      <c r="N66" s="74"/>
      <c r="O66"/>
    </row>
    <row r="67" spans="4:15">
      <c r="D67"/>
      <c r="E67" s="74"/>
      <c r="F67" s="74"/>
      <c r="G67" s="74"/>
      <c r="H67" s="74"/>
      <c r="I67" s="74"/>
      <c r="J67" s="74"/>
      <c r="K67" s="74"/>
      <c r="L67" s="74"/>
      <c r="M67" s="74"/>
      <c r="N67" s="74"/>
      <c r="O67"/>
    </row>
    <row r="68" spans="4:15">
      <c r="D68"/>
      <c r="E68" s="74"/>
      <c r="F68" s="74"/>
      <c r="G68" s="74"/>
      <c r="H68" s="74"/>
      <c r="I68" s="74"/>
      <c r="J68" s="74"/>
      <c r="K68" s="74"/>
      <c r="L68" s="74"/>
      <c r="M68" s="74"/>
      <c r="N68" s="74"/>
      <c r="O68"/>
    </row>
    <row r="69" spans="4:15">
      <c r="D69"/>
      <c r="E69" s="74"/>
      <c r="F69" s="74"/>
      <c r="G69" s="74"/>
      <c r="H69" s="74"/>
      <c r="I69" s="74"/>
      <c r="J69" s="74"/>
      <c r="K69" s="74"/>
      <c r="L69" s="74"/>
      <c r="M69" s="74"/>
      <c r="N69" s="74"/>
      <c r="O69"/>
    </row>
    <row r="70" spans="4:15">
      <c r="D70"/>
      <c r="E70" s="74"/>
      <c r="F70" s="74"/>
      <c r="G70" s="74"/>
      <c r="H70" s="74"/>
      <c r="I70" s="74"/>
      <c r="J70" s="74"/>
      <c r="K70" s="74"/>
      <c r="L70" s="74"/>
      <c r="M70" s="74"/>
      <c r="N70" s="74"/>
      <c r="O70"/>
    </row>
    <row r="71" spans="4:15">
      <c r="D71"/>
      <c r="E71" s="74"/>
      <c r="F71" s="74"/>
      <c r="G71" s="74"/>
      <c r="H71" s="74"/>
      <c r="I71" s="74"/>
      <c r="J71" s="74"/>
      <c r="K71" s="74"/>
      <c r="L71" s="74"/>
      <c r="M71" s="74"/>
      <c r="N71" s="74"/>
      <c r="O71"/>
    </row>
    <row r="72" spans="4:15">
      <c r="D72"/>
      <c r="E72" s="74"/>
      <c r="F72" s="74"/>
      <c r="G72" s="74"/>
      <c r="H72" s="74"/>
      <c r="I72" s="74"/>
      <c r="J72" s="74"/>
      <c r="K72" s="74"/>
      <c r="L72" s="74"/>
      <c r="M72" s="74"/>
      <c r="N72" s="74"/>
      <c r="O72"/>
    </row>
    <row r="73" spans="4:15">
      <c r="D73"/>
      <c r="E73" s="74"/>
      <c r="F73" s="74"/>
      <c r="G73" s="74"/>
      <c r="H73" s="74"/>
      <c r="I73" s="74"/>
      <c r="J73" s="74"/>
      <c r="K73" s="74"/>
      <c r="L73" s="74"/>
      <c r="M73" s="74"/>
      <c r="N73" s="74"/>
      <c r="O73"/>
    </row>
    <row r="74" spans="4:15">
      <c r="D74"/>
      <c r="E74" s="74"/>
      <c r="F74" s="74"/>
      <c r="G74" s="74"/>
      <c r="H74" s="74"/>
      <c r="I74" s="74"/>
      <c r="J74" s="74"/>
      <c r="K74" s="74"/>
      <c r="L74" s="74"/>
      <c r="M74" s="74"/>
      <c r="N74" s="74"/>
      <c r="O74"/>
    </row>
    <row r="75" spans="4:15">
      <c r="D75"/>
      <c r="E75" s="74"/>
      <c r="F75" s="74"/>
      <c r="G75" s="74"/>
      <c r="H75" s="74"/>
      <c r="I75" s="74"/>
      <c r="J75" s="74"/>
      <c r="K75" s="74"/>
      <c r="L75" s="74"/>
      <c r="M75" s="74"/>
      <c r="N75" s="74"/>
      <c r="O75"/>
    </row>
    <row r="76" spans="4:15">
      <c r="D76"/>
      <c r="E76" s="74"/>
      <c r="F76" s="74"/>
      <c r="G76" s="74"/>
      <c r="H76" s="74"/>
      <c r="I76" s="74"/>
      <c r="J76" s="74"/>
      <c r="K76" s="74"/>
      <c r="L76" s="74"/>
      <c r="M76" s="74"/>
      <c r="N76" s="74"/>
      <c r="O76"/>
    </row>
    <row r="77" spans="4:15">
      <c r="D77"/>
      <c r="E77" s="74"/>
      <c r="F77" s="74"/>
      <c r="G77" s="74"/>
      <c r="H77" s="74"/>
      <c r="I77" s="74"/>
      <c r="J77" s="74"/>
      <c r="K77" s="74"/>
      <c r="L77" s="74"/>
      <c r="M77" s="74"/>
      <c r="N77" s="74"/>
      <c r="O77"/>
    </row>
    <row r="78" spans="4:15">
      <c r="D78"/>
      <c r="E78" s="74"/>
      <c r="F78" s="74"/>
      <c r="G78" s="74"/>
      <c r="H78" s="74"/>
      <c r="I78" s="74"/>
      <c r="J78" s="74"/>
      <c r="K78" s="74"/>
      <c r="L78" s="74"/>
      <c r="M78" s="74"/>
      <c r="N78" s="74"/>
      <c r="O78"/>
    </row>
    <row r="79" spans="4:15">
      <c r="D79"/>
      <c r="E79"/>
      <c r="F79"/>
      <c r="G79"/>
      <c r="H79"/>
      <c r="I79"/>
      <c r="J79"/>
      <c r="K79"/>
      <c r="L79"/>
      <c r="M79"/>
      <c r="N79"/>
      <c r="O79"/>
    </row>
    <row r="80" spans="4:15">
      <c r="D80"/>
      <c r="E80"/>
      <c r="F80"/>
      <c r="G80"/>
      <c r="H80"/>
      <c r="I80"/>
      <c r="J80"/>
      <c r="K80"/>
      <c r="L80"/>
      <c r="M80"/>
      <c r="N80"/>
      <c r="O80"/>
    </row>
    <row r="81" spans="4:15">
      <c r="D81"/>
      <c r="E81"/>
      <c r="F81"/>
      <c r="G81"/>
      <c r="H81"/>
      <c r="I81"/>
      <c r="J81"/>
      <c r="K81"/>
      <c r="L81"/>
      <c r="M81"/>
      <c r="N81"/>
      <c r="O81"/>
    </row>
  </sheetData>
  <mergeCells count="1">
    <mergeCell ref="B4:N2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BE18920F3484C885C996F67728A08" ma:contentTypeVersion="6" ma:contentTypeDescription="Create a new document." ma:contentTypeScope="" ma:versionID="e1939d14cf0a5533b5a45613339d767d">
  <xsd:schema xmlns:xsd="http://www.w3.org/2001/XMLSchema" xmlns:xs="http://www.w3.org/2001/XMLSchema" xmlns:p="http://schemas.microsoft.com/office/2006/metadata/properties" xmlns:ns3="260548ca-3e7e-4986-b0c2-bcf39010a118" xmlns:ns4="0b16ad92-099f-4edd-880b-be1260327ff2" targetNamespace="http://schemas.microsoft.com/office/2006/metadata/properties" ma:root="true" ma:fieldsID="68359a4f6d440ef67b077c1698795e21" ns3:_="" ns4:_="">
    <xsd:import namespace="260548ca-3e7e-4986-b0c2-bcf39010a118"/>
    <xsd:import namespace="0b16ad92-099f-4edd-880b-be1260327ff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0548ca-3e7e-4986-b0c2-bcf39010a1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16ad92-099f-4edd-880b-be1260327ff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60548ca-3e7e-4986-b0c2-bcf39010a118" xsi:nil="true"/>
  </documentManagement>
</p:properties>
</file>

<file path=customXml/itemProps1.xml><?xml version="1.0" encoding="utf-8"?>
<ds:datastoreItem xmlns:ds="http://schemas.openxmlformats.org/officeDocument/2006/customXml" ds:itemID="{EBE5CFAD-CF46-4343-BF8D-2EB3DC52B1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0548ca-3e7e-4986-b0c2-bcf39010a118"/>
    <ds:schemaRef ds:uri="0b16ad92-099f-4edd-880b-be1260327f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A272F6-F402-4686-80D3-1E63E020F036}">
  <ds:schemaRefs>
    <ds:schemaRef ds:uri="http://schemas.microsoft.com/sharepoint/v3/contenttype/forms"/>
  </ds:schemaRefs>
</ds:datastoreItem>
</file>

<file path=customXml/itemProps3.xml><?xml version="1.0" encoding="utf-8"?>
<ds:datastoreItem xmlns:ds="http://schemas.openxmlformats.org/officeDocument/2006/customXml" ds:itemID="{2E38309D-F506-410D-AEBF-865C58BFA724}">
  <ds:schemaRefs>
    <ds:schemaRef ds:uri="http://schemas.microsoft.com/office/2006/documentManagement/types"/>
    <ds:schemaRef ds:uri="http://www.w3.org/XML/1998/namespace"/>
    <ds:schemaRef ds:uri="http://purl.org/dc/dcmitype/"/>
    <ds:schemaRef ds:uri="http://schemas.microsoft.com/office/2006/metadata/properties"/>
    <ds:schemaRef ds:uri="http://purl.org/dc/elements/1.1/"/>
    <ds:schemaRef ds:uri="http://purl.org/dc/terms/"/>
    <ds:schemaRef ds:uri="260548ca-3e7e-4986-b0c2-bcf39010a118"/>
    <ds:schemaRef ds:uri="http://schemas.microsoft.com/office/infopath/2007/PartnerControls"/>
    <ds:schemaRef ds:uri="http://schemas.openxmlformats.org/package/2006/metadata/core-properties"/>
    <ds:schemaRef ds:uri="0b16ad92-099f-4edd-880b-be1260327ff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Datos</vt:lpstr>
      <vt:lpstr>Cover</vt:lpstr>
      <vt:lpstr>Index</vt:lpstr>
      <vt:lpstr>Main ESG targets</vt:lpstr>
      <vt:lpstr>ENVIRONMENT -&gt;</vt:lpstr>
      <vt:lpstr>Resources</vt:lpstr>
      <vt:lpstr>Climate change</vt:lpstr>
      <vt:lpstr>Biodiversity</vt:lpstr>
      <vt:lpstr>EU Taxonomy</vt:lpstr>
      <vt:lpstr>SOCIAL -&gt;</vt:lpstr>
      <vt:lpstr>Workforce</vt:lpstr>
      <vt:lpstr>Our people</vt:lpstr>
      <vt:lpstr>Value Chain</vt:lpstr>
      <vt:lpstr>Socio-economic contribution</vt:lpstr>
      <vt:lpstr>GOVERNANCE -&gt;</vt:lpstr>
      <vt:lpstr>BoD and Executive Committee</vt:lpstr>
      <vt:lpstr>Executive remuneration</vt:lpstr>
      <vt:lpstr>Business Ethics</vt:lpstr>
      <vt:lpstr>ANNEXES -&gt;</vt:lpstr>
      <vt:lpstr>Sustainability Ratings</vt:lpstr>
      <vt:lpstr>Policies &amp; Certifications</vt:lpstr>
      <vt:lpstr>Disclaimer</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Suarez Mayor, Andrea</cp:lastModifiedBy>
  <cp:revision>2</cp:revision>
  <dcterms:created xsi:type="dcterms:W3CDTF">2022-05-04T16:45:05Z</dcterms:created>
  <dcterms:modified xsi:type="dcterms:W3CDTF">2023-03-16T14:23:49Z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0x0101004F1BE18920F3484C885C996F67728A08</vt:lpwstr>
  </property>
</Properties>
</file>